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ThisWorkbook" defaultThemeVersion="124226"/>
  <mc:AlternateContent xmlns:mc="http://schemas.openxmlformats.org/markup-compatibility/2006">
    <mc:Choice Requires="x15">
      <x15ac:absPath xmlns:x15ac="http://schemas.microsoft.com/office/spreadsheetml/2010/11/ac" url="C:\Users\jperez\Downloads\"/>
    </mc:Choice>
  </mc:AlternateContent>
  <xr:revisionPtr revIDLastSave="0" documentId="13_ncr:1_{84925968-E725-48FC-8341-1D095B6B94EB}" xr6:coauthVersionLast="47" xr6:coauthVersionMax="47" xr10:uidLastSave="{00000000-0000-0000-0000-000000000000}"/>
  <bookViews>
    <workbookView xWindow="-120" yWindow="-120" windowWidth="29040" windowHeight="15720" firstSheet="6" activeTab="9" xr2:uid="{00000000-000D-0000-FFFF-FFFF00000000}"/>
  </bookViews>
  <sheets>
    <sheet name="1 INSTRUCTIVO" sheetId="38" r:id="rId1"/>
    <sheet name="2 CONTEXTO E IDENTIFICACIÓN" sheetId="30" r:id="rId2"/>
    <sheet name="11 FORMULAS" sheetId="34" state="hidden" r:id="rId3"/>
    <sheet name="3 PROBABIL E IMPACTO INHERENTE" sheetId="15" r:id="rId4"/>
    <sheet name="4 MAPA CALOR INHERENTE" sheetId="31" r:id="rId5"/>
    <sheet name="5 VALORACIÓN DEL CONTROL" sheetId="9" r:id="rId6"/>
    <sheet name="6 MAPA CALOR RESIDUAL" sheetId="35" r:id="rId7"/>
    <sheet name="7 MAPA CALOR INHEREN Y RESIDUAL" sheetId="37" r:id="rId8"/>
    <sheet name="8 MAPA RIESGOS" sheetId="36" r:id="rId9"/>
    <sheet name="9 RIESGO DEL PROCESO" sheetId="33" r:id="rId10"/>
  </sheets>
  <externalReferences>
    <externalReference r:id="rId11"/>
  </externalReferences>
  <definedNames>
    <definedName name="_xlnm._FilterDatabase" localSheetId="0" hidden="1">'1 INSTRUCTIVO'!$B$85:$H$119</definedName>
    <definedName name="_xlnm._FilterDatabase" localSheetId="1" hidden="1">'2 CONTEXTO E IDENTIFICACIÓN'!$F$7:$J$8</definedName>
    <definedName name="_xlnm._FilterDatabase" localSheetId="3" hidden="1">'3 PROBABIL E IMPACTO INHERENTE'!$A$8:$N$8</definedName>
    <definedName name="_xlnm._FilterDatabase" localSheetId="4" hidden="1">'4 MAPA CALOR INHERENTE'!$A$8:$AJ$8</definedName>
    <definedName name="_xlnm._FilterDatabase" localSheetId="5" hidden="1">'5 VALORACIÓN DEL CONTROL'!$A$7:$X$127</definedName>
    <definedName name="_xlnm._FilterDatabase" localSheetId="6" hidden="1">'6 MAPA CALOR RESIDUAL'!$A$8:$AL$8</definedName>
    <definedName name="_xlnm._FilterDatabase" localSheetId="7" hidden="1">'7 MAPA CALOR INHEREN Y RESIDUAL'!$A$9:$AL$9</definedName>
    <definedName name="_xlnm._FilterDatabase" localSheetId="8" hidden="1">'8 MAPA RIESGOS'!$A$8:$AX$8</definedName>
    <definedName name="Afectación_Económica">'3 PROBABIL E IMPACTO INHERENTE'!$X$9:$X$14</definedName>
    <definedName name="_xlnm.Print_Area" localSheetId="3">'3 PROBABIL E IMPACTO INHERENTE'!$A$1:$Y$28</definedName>
    <definedName name="_xlnm.Print_Area" localSheetId="4">'4 MAPA CALOR INHERENTE'!$A$1:$V$28</definedName>
    <definedName name="_xlnm.Print_Area" localSheetId="5">'5 VALORACIÓN DEL CONTROL'!$A$1:$AA$127</definedName>
    <definedName name="_xlnm.Print_Area" localSheetId="7">'7 MAPA CALOR INHEREN Y RESIDUAL'!$A$1:$X$57</definedName>
    <definedName name="_xlnm.Print_Area" localSheetId="8">'8 MAPA RIESGOS'!$A$1:$AK$28</definedName>
    <definedName name="Definicion_tratamiento">'11 FORMULAS'!#REF!</definedName>
    <definedName name="E_Relaciones_Laborales">'11 FORMULAS'!$C$12:$C$17</definedName>
    <definedName name="Ejecución_administración_de_procesos">Tabla2[Ejecución_administración_de_procesos]</definedName>
    <definedName name="Evento_externo">'11 FORMULAS'!$F$39:$F$42</definedName>
    <definedName name="F_Usuarios_Productos_y_Prácticas_Organizacionales">'11 FORMULAS'!$C$18:$C$23</definedName>
    <definedName name="Fiscal">'11 FORMULAS'!$B$32:$B$35</definedName>
    <definedName name="Fiscal_A">'11 FORMULAS'!#REF!</definedName>
    <definedName name="Fiscal_B">'11 FORMULAS'!#REF!</definedName>
    <definedName name="G_Daños_Activos_Físicos">'11 FORMULAS'!$C$24:$C$26</definedName>
    <definedName name="Gestión">'11 FORMULAS'!$A$32:$A$34</definedName>
    <definedName name="Gestiòn">'11 FORMULAS'!#REF!</definedName>
    <definedName name="Gestión_A">'11 FORMULAS'!#REF!</definedName>
    <definedName name="Gestión_B">'11 FORMULAS'!#REF!</definedName>
    <definedName name="IMPACTO_PROCESOS" localSheetId="1">'[1]LISTAS FORMULAS'!$C$3:$C$7</definedName>
    <definedName name="IMPACTO_PROCESOS" localSheetId="4">'[1]LISTAS FORMULAS'!$C$3:$C$7</definedName>
    <definedName name="IMPACTO_PROCESOS" localSheetId="6">'[1]LISTAS FORMULAS'!$C$3:$C$7</definedName>
    <definedName name="IMPACTO_PROCESOS" localSheetId="7">'[1]LISTAS FORMULAS'!$C$3:$C$7</definedName>
    <definedName name="IMPACTO_PROCESOS" localSheetId="8">'[1]LISTAS FORMULAS'!$C$3:$C$7</definedName>
    <definedName name="IMPACTO_PROCESOS" localSheetId="9">'[1]LISTAS FORMULAS'!$C$3:$C$7</definedName>
    <definedName name="Infraestructura">'11 FORMULAS'!$E$39:$E$42</definedName>
    <definedName name="Integridad_Pública_Corrupción">'11 FORMULAS'!$D$32:$D$34</definedName>
    <definedName name="Integridad_Pública_LA_FT_FP">'11 FORMULAS'!$E$32:$E$34</definedName>
    <definedName name="IntegridadPública_Corrupción">'11 FORMULAS'!#REF!</definedName>
    <definedName name="IntegridadPública_LA_FT_FP">'11 FORMULAS'!#REF!</definedName>
    <definedName name="opciones" localSheetId="1">'[1]LISTAS FORMULAS'!$F$3:$F$4</definedName>
    <definedName name="opciones" localSheetId="4">'[1]LISTAS FORMULAS'!$F$3:$F$4</definedName>
    <definedName name="opciones" localSheetId="6">'[1]LISTAS FORMULAS'!$F$3:$F$4</definedName>
    <definedName name="opciones" localSheetId="7">'[1]LISTAS FORMULAS'!$F$3:$F$4</definedName>
    <definedName name="opciones" localSheetId="8">'[1]LISTAS FORMULAS'!$F$3:$F$4</definedName>
    <definedName name="opciones" localSheetId="9">'[1]LISTAS FORMULAS'!$F$3:$F$4</definedName>
    <definedName name="opciones2" localSheetId="1">'[1]LISTAS FORMULAS'!$G$3:$G$5</definedName>
    <definedName name="opciones2" localSheetId="4">'[1]LISTAS FORMULAS'!$G$3:$G$5</definedName>
    <definedName name="opciones2" localSheetId="6">'[1]LISTAS FORMULAS'!$G$3:$G$5</definedName>
    <definedName name="opciones2" localSheetId="7">'[1]LISTAS FORMULAS'!$G$3:$G$5</definedName>
    <definedName name="opciones2" localSheetId="8">'[1]LISTAS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FORMULAS'!#REF!</definedName>
    <definedName name="Posibilidad_de_pérdida_Económica">'11 FORMULAS'!#REF!</definedName>
    <definedName name="Quince_Cero" localSheetId="1">'[1]LISTAS FORMULAS'!$F$14:$F$15</definedName>
    <definedName name="Quince_Cero" localSheetId="4">'[1]LISTAS FORMULAS'!$F$14:$F$15</definedName>
    <definedName name="Quince_Cero" localSheetId="6">'[1]LISTAS FORMULAS'!$F$14:$F$15</definedName>
    <definedName name="Quince_Cero" localSheetId="7">'[1]LISTAS FORMULAS'!$F$14:$F$15</definedName>
    <definedName name="Quince_Cero" localSheetId="8">'[1]LISTAS FORMULAS'!$F$14:$F$15</definedName>
    <definedName name="Quince_Cero" localSheetId="9">'[1]LISTAS FORMULAS'!$F$14:$F$15</definedName>
    <definedName name="Rango_Calificacion_Ejecucion" localSheetId="1">'[1]LISTAS FORMULAS'!$H$3:$H$5</definedName>
    <definedName name="Rango_Calificacion_Ejecucion" localSheetId="4">'[1]LISTAS FORMULAS'!$H$3:$H$5</definedName>
    <definedName name="Rango_Calificacion_Ejecucion" localSheetId="6">'[1]LISTAS FORMULAS'!$H$3:$H$5</definedName>
    <definedName name="Rango_Calificacion_Ejecucion" localSheetId="7">'[1]LISTAS FORMULAS'!$H$3:$H$5</definedName>
    <definedName name="Rango_Calificacion_Ejecucion" localSheetId="8">'[1]LISTAS FORMULAS'!$H$3:$H$5</definedName>
    <definedName name="Rango_Calificacion_Ejecucion" localSheetId="9">'[1]LISTAS FORMULAS'!$H$3:$H$5</definedName>
    <definedName name="Reducir_mitigar_Transferir_Evitar">'8 MAPA RIESGOS'!$AJ$16:$AJ$18</definedName>
    <definedName name="Reputacional">'3 PROBABIL E IMPACTO INHERENTE'!$Y$9:$Y$14</definedName>
    <definedName name="Requiere_Plan_de_Acción">'8 MAPA RIESGOS'!$AJ$16:$AJ$18</definedName>
    <definedName name="Seg.Información">'11 FORMULAS'!#REF!</definedName>
    <definedName name="Seguridad_Información">'11 FORMULAS'!$C$32:$C$34</definedName>
    <definedName name="Talento_Humano">'11 FORMULAS'!$C$39:$C$42</definedName>
    <definedName name="Tecnología">'11 FORMULAS'!$D$39:$D$43</definedName>
    <definedName name="TIPO" localSheetId="4">'[1]CONTEXTO E IDENTIFICACIÓN'!$E$29:$E$32</definedName>
    <definedName name="TIPO" localSheetId="6">'[1]CONTEXTO E IDENTIFICACIÓN'!$E$29:$E$32</definedName>
    <definedName name="TIPO" localSheetId="7">'[1]CONTEXTO E IDENTIFICACIÓN'!$E$29:$E$32</definedName>
    <definedName name="TIPO" localSheetId="8">'[1]CONTEXTO E IDENTIFICACIÓN'!$E$29:$E$32</definedName>
    <definedName name="TIPO" localSheetId="9">'[1]CONTEXTO E IDENTIFICACIÓN'!$E$29:$E$32</definedName>
    <definedName name="Tipo">'11 FORMULAS'!$A$4:$A$11</definedName>
    <definedName name="_xlnm.Print_Titles" localSheetId="1">'2 CONTEXTO E IDENTIFICACIÓN'!$7:$8</definedName>
    <definedName name="_xlnm.Print_Titles" localSheetId="3">'3 PROBABIL E IMPACTO INHERENTE'!$5:$8</definedName>
    <definedName name="_xlnm.Print_Titles" localSheetId="5">'5 VALORACIÓN DEL CONTROL'!$3:$7</definedName>
    <definedName name="Transacción_u_Operación_aplica_para_LA_FT_FP">'11 FORMULAS'!$B$39:$B$42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30" l="1"/>
  <c r="E11" i="30"/>
  <c r="E12" i="30"/>
  <c r="E13" i="30"/>
  <c r="E14" i="30"/>
  <c r="E15" i="30"/>
  <c r="E16" i="30"/>
  <c r="E17" i="30"/>
  <c r="E18" i="30"/>
  <c r="E19" i="30"/>
  <c r="E20" i="30"/>
  <c r="E21" i="30"/>
  <c r="E22" i="30"/>
  <c r="E23" i="30"/>
  <c r="E24" i="30"/>
  <c r="E25" i="30"/>
  <c r="E26" i="30"/>
  <c r="E27" i="30"/>
  <c r="E28" i="30"/>
  <c r="E9" i="30"/>
  <c r="I2" i="33"/>
  <c r="G2" i="33"/>
  <c r="B5" i="33"/>
  <c r="B4" i="33"/>
  <c r="G1" i="33"/>
  <c r="D2" i="33"/>
  <c r="I2" i="36"/>
  <c r="G2" i="36"/>
  <c r="B5" i="36"/>
  <c r="B4" i="36"/>
  <c r="G1" i="36"/>
  <c r="D2" i="36"/>
  <c r="M2" i="37"/>
  <c r="K2" i="37"/>
  <c r="B5" i="37"/>
  <c r="B4" i="37"/>
  <c r="K1" i="37"/>
  <c r="F2" i="37"/>
  <c r="J2" i="35"/>
  <c r="H2" i="35"/>
  <c r="H1" i="35"/>
  <c r="B5" i="35"/>
  <c r="B4" i="35"/>
  <c r="D2" i="35"/>
  <c r="J2" i="9"/>
  <c r="H2" i="9"/>
  <c r="H1" i="9"/>
  <c r="B4" i="9"/>
  <c r="B3" i="9"/>
  <c r="D2" i="9"/>
  <c r="L3" i="31"/>
  <c r="J3" i="31"/>
  <c r="J2" i="31"/>
  <c r="B5" i="31"/>
  <c r="B4" i="31"/>
  <c r="D2" i="31"/>
  <c r="B4" i="15"/>
  <c r="D2" i="15"/>
  <c r="H2" i="15"/>
  <c r="J4" i="15"/>
  <c r="H4" i="15"/>
  <c r="B5" i="15"/>
  <c r="J9" i="30"/>
  <c r="J10" i="30"/>
  <c r="J11" i="30"/>
  <c r="J12" i="30"/>
  <c r="J13" i="30"/>
  <c r="J14" i="30"/>
  <c r="J15" i="30"/>
  <c r="J16" i="30"/>
  <c r="J17" i="30"/>
  <c r="J18" i="30"/>
  <c r="J19" i="30"/>
  <c r="J20" i="30"/>
  <c r="J21" i="30"/>
  <c r="J22" i="30"/>
  <c r="J23" i="30"/>
  <c r="J24" i="30"/>
  <c r="J25" i="30"/>
  <c r="J26" i="30"/>
  <c r="J27" i="30"/>
  <c r="J28" i="30"/>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U95" i="9" s="1"/>
  <c r="L96" i="9"/>
  <c r="U96" i="9" s="1"/>
  <c r="L97" i="9"/>
  <c r="U97" i="9" s="1"/>
  <c r="L98" i="9"/>
  <c r="L99" i="9"/>
  <c r="L100" i="9"/>
  <c r="L101" i="9"/>
  <c r="L102" i="9"/>
  <c r="L103" i="9"/>
  <c r="U103" i="9" s="1"/>
  <c r="L104" i="9"/>
  <c r="L105" i="9"/>
  <c r="U105" i="9" s="1"/>
  <c r="L106" i="9"/>
  <c r="U106" i="9" s="1"/>
  <c r="L107" i="9"/>
  <c r="L108" i="9"/>
  <c r="L109" i="9"/>
  <c r="L110" i="9"/>
  <c r="L111" i="9"/>
  <c r="U111" i="9" s="1"/>
  <c r="L112" i="9"/>
  <c r="U112" i="9" s="1"/>
  <c r="L113" i="9"/>
  <c r="U113" i="9" s="1"/>
  <c r="L114" i="9"/>
  <c r="U114" i="9" s="1"/>
  <c r="L115" i="9"/>
  <c r="L116" i="9"/>
  <c r="L117" i="9"/>
  <c r="L118" i="9"/>
  <c r="L119" i="9"/>
  <c r="U119" i="9" s="1"/>
  <c r="L120" i="9"/>
  <c r="U120" i="9" s="1"/>
  <c r="L121" i="9"/>
  <c r="L122" i="9"/>
  <c r="L123" i="9"/>
  <c r="L124" i="9"/>
  <c r="L125" i="9"/>
  <c r="L126" i="9"/>
  <c r="L127" i="9"/>
  <c r="U127" i="9" s="1"/>
  <c r="L8" i="9"/>
  <c r="K9" i="9"/>
  <c r="S9" i="9" s="1"/>
  <c r="K10" i="9"/>
  <c r="S10" i="9" s="1"/>
  <c r="K11" i="9"/>
  <c r="S11" i="9" s="1"/>
  <c r="K12" i="9"/>
  <c r="S12" i="9" s="1"/>
  <c r="K13" i="9"/>
  <c r="S13" i="9" s="1"/>
  <c r="K14" i="9"/>
  <c r="K15" i="9"/>
  <c r="S15" i="9" s="1"/>
  <c r="K16" i="9"/>
  <c r="S16" i="9" s="1"/>
  <c r="K17" i="9"/>
  <c r="S17" i="9" s="1"/>
  <c r="K18" i="9"/>
  <c r="S18" i="9" s="1"/>
  <c r="K19" i="9"/>
  <c r="S19" i="9" s="1"/>
  <c r="K20" i="9"/>
  <c r="S20" i="9" s="1"/>
  <c r="K21" i="9"/>
  <c r="S21" i="9" s="1"/>
  <c r="K22" i="9"/>
  <c r="S22" i="9" s="1"/>
  <c r="K23" i="9"/>
  <c r="S23" i="9" s="1"/>
  <c r="K24" i="9"/>
  <c r="S24" i="9" s="1"/>
  <c r="K25" i="9"/>
  <c r="S25" i="9" s="1"/>
  <c r="K26" i="9"/>
  <c r="S26" i="9" s="1"/>
  <c r="K27" i="9"/>
  <c r="S27" i="9" s="1"/>
  <c r="K28" i="9"/>
  <c r="S28" i="9" s="1"/>
  <c r="K29" i="9"/>
  <c r="S29" i="9" s="1"/>
  <c r="K30" i="9"/>
  <c r="S30" i="9" s="1"/>
  <c r="K31" i="9"/>
  <c r="S31" i="9" s="1"/>
  <c r="K32" i="9"/>
  <c r="S32" i="9" s="1"/>
  <c r="K33" i="9"/>
  <c r="S33" i="9" s="1"/>
  <c r="K34" i="9"/>
  <c r="S34" i="9" s="1"/>
  <c r="K35" i="9"/>
  <c r="S35" i="9" s="1"/>
  <c r="K36" i="9"/>
  <c r="S36" i="9" s="1"/>
  <c r="K37" i="9"/>
  <c r="S37" i="9" s="1"/>
  <c r="K38" i="9"/>
  <c r="S38" i="9" s="1"/>
  <c r="K39" i="9"/>
  <c r="S39" i="9" s="1"/>
  <c r="K40" i="9"/>
  <c r="S40" i="9" s="1"/>
  <c r="K41" i="9"/>
  <c r="S41" i="9" s="1"/>
  <c r="K42" i="9"/>
  <c r="S42" i="9" s="1"/>
  <c r="K43" i="9"/>
  <c r="S43" i="9" s="1"/>
  <c r="K44" i="9"/>
  <c r="S44" i="9" s="1"/>
  <c r="K45" i="9"/>
  <c r="S45" i="9" s="1"/>
  <c r="K46" i="9"/>
  <c r="S46" i="9" s="1"/>
  <c r="K47" i="9"/>
  <c r="S47" i="9" s="1"/>
  <c r="K48" i="9"/>
  <c r="S48" i="9" s="1"/>
  <c r="K49" i="9"/>
  <c r="S49" i="9" s="1"/>
  <c r="K50" i="9"/>
  <c r="S50" i="9" s="1"/>
  <c r="K51" i="9"/>
  <c r="S51" i="9" s="1"/>
  <c r="K52" i="9"/>
  <c r="S52" i="9" s="1"/>
  <c r="K53" i="9"/>
  <c r="S53" i="9" s="1"/>
  <c r="K54" i="9"/>
  <c r="S54" i="9" s="1"/>
  <c r="K55" i="9"/>
  <c r="S55" i="9" s="1"/>
  <c r="K56" i="9"/>
  <c r="S56" i="9" s="1"/>
  <c r="K57" i="9"/>
  <c r="S57" i="9" s="1"/>
  <c r="K58" i="9"/>
  <c r="S58" i="9" s="1"/>
  <c r="K59" i="9"/>
  <c r="S59" i="9" s="1"/>
  <c r="K60" i="9"/>
  <c r="S60" i="9" s="1"/>
  <c r="K61" i="9"/>
  <c r="S61" i="9" s="1"/>
  <c r="K62" i="9"/>
  <c r="S62" i="9" s="1"/>
  <c r="K63" i="9"/>
  <c r="S63" i="9" s="1"/>
  <c r="K64" i="9"/>
  <c r="S64" i="9" s="1"/>
  <c r="K65" i="9"/>
  <c r="S65" i="9" s="1"/>
  <c r="K66" i="9"/>
  <c r="S66" i="9" s="1"/>
  <c r="K67" i="9"/>
  <c r="S67" i="9" s="1"/>
  <c r="K68" i="9"/>
  <c r="S68" i="9" s="1"/>
  <c r="K69" i="9"/>
  <c r="S69" i="9" s="1"/>
  <c r="K70" i="9"/>
  <c r="S70" i="9" s="1"/>
  <c r="K71" i="9"/>
  <c r="S71" i="9" s="1"/>
  <c r="K72" i="9"/>
  <c r="S72" i="9" s="1"/>
  <c r="K73" i="9"/>
  <c r="S73" i="9" s="1"/>
  <c r="K74" i="9"/>
  <c r="S74" i="9" s="1"/>
  <c r="K75" i="9"/>
  <c r="S75" i="9" s="1"/>
  <c r="K76" i="9"/>
  <c r="S76" i="9" s="1"/>
  <c r="K77" i="9"/>
  <c r="S77" i="9" s="1"/>
  <c r="K78" i="9"/>
  <c r="S78" i="9" s="1"/>
  <c r="K79" i="9"/>
  <c r="S79" i="9" s="1"/>
  <c r="K80" i="9"/>
  <c r="S80" i="9" s="1"/>
  <c r="K81" i="9"/>
  <c r="S81" i="9" s="1"/>
  <c r="K82" i="9"/>
  <c r="S82" i="9" s="1"/>
  <c r="K83" i="9"/>
  <c r="S83" i="9" s="1"/>
  <c r="K84" i="9"/>
  <c r="S84" i="9" s="1"/>
  <c r="K85" i="9"/>
  <c r="S85" i="9" s="1"/>
  <c r="K86" i="9"/>
  <c r="S86" i="9" s="1"/>
  <c r="K87" i="9"/>
  <c r="S87" i="9" s="1"/>
  <c r="K88" i="9"/>
  <c r="K89" i="9"/>
  <c r="S89" i="9" s="1"/>
  <c r="K90" i="9"/>
  <c r="S90" i="9" s="1"/>
  <c r="K91" i="9"/>
  <c r="S91" i="9" s="1"/>
  <c r="K92" i="9"/>
  <c r="S92" i="9" s="1"/>
  <c r="K93" i="9"/>
  <c r="S93" i="9" s="1"/>
  <c r="K94" i="9"/>
  <c r="S94" i="9" s="1"/>
  <c r="K95" i="9"/>
  <c r="S95" i="9" s="1"/>
  <c r="K96" i="9"/>
  <c r="S96" i="9" s="1"/>
  <c r="K97" i="9"/>
  <c r="S97" i="9" s="1"/>
  <c r="K98" i="9"/>
  <c r="S98" i="9" s="1"/>
  <c r="K99" i="9"/>
  <c r="S99" i="9" s="1"/>
  <c r="K100" i="9"/>
  <c r="S100" i="9" s="1"/>
  <c r="K101" i="9"/>
  <c r="S101" i="9" s="1"/>
  <c r="K102" i="9"/>
  <c r="S102" i="9" s="1"/>
  <c r="K103" i="9"/>
  <c r="S103" i="9" s="1"/>
  <c r="K104" i="9"/>
  <c r="S104" i="9" s="1"/>
  <c r="K105" i="9"/>
  <c r="S105" i="9" s="1"/>
  <c r="K106" i="9"/>
  <c r="S106" i="9" s="1"/>
  <c r="K107" i="9"/>
  <c r="S107" i="9" s="1"/>
  <c r="K108" i="9"/>
  <c r="S108" i="9" s="1"/>
  <c r="K109" i="9"/>
  <c r="S109" i="9" s="1"/>
  <c r="K110" i="9"/>
  <c r="S110" i="9" s="1"/>
  <c r="K111" i="9"/>
  <c r="S111" i="9" s="1"/>
  <c r="K112" i="9"/>
  <c r="S112" i="9" s="1"/>
  <c r="K113" i="9"/>
  <c r="S113" i="9" s="1"/>
  <c r="K114" i="9"/>
  <c r="S114" i="9" s="1"/>
  <c r="K115" i="9"/>
  <c r="S115" i="9" s="1"/>
  <c r="K116" i="9"/>
  <c r="S116" i="9" s="1"/>
  <c r="K117" i="9"/>
  <c r="S117" i="9" s="1"/>
  <c r="K118" i="9"/>
  <c r="S118" i="9" s="1"/>
  <c r="K119" i="9"/>
  <c r="S119" i="9" s="1"/>
  <c r="K120" i="9"/>
  <c r="S120" i="9" s="1"/>
  <c r="K121" i="9"/>
  <c r="S121" i="9" s="1"/>
  <c r="K122" i="9"/>
  <c r="S122" i="9" s="1"/>
  <c r="K123" i="9"/>
  <c r="S123" i="9" s="1"/>
  <c r="K124" i="9"/>
  <c r="S124" i="9" s="1"/>
  <c r="K125" i="9"/>
  <c r="S125" i="9" s="1"/>
  <c r="K126" i="9"/>
  <c r="S126" i="9" s="1"/>
  <c r="K127" i="9"/>
  <c r="S127" i="9" s="1"/>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K8" i="9"/>
  <c r="S14" i="9" l="1"/>
  <c r="S8" i="9"/>
  <c r="U121" i="9"/>
  <c r="U126" i="9"/>
  <c r="U118" i="9"/>
  <c r="U102" i="9"/>
  <c r="U94" i="9"/>
  <c r="U125" i="9"/>
  <c r="U117" i="9"/>
  <c r="U109" i="9"/>
  <c r="U101" i="9"/>
  <c r="U93" i="9"/>
  <c r="U124" i="9"/>
  <c r="U108" i="9"/>
  <c r="U100" i="9"/>
  <c r="U123" i="9"/>
  <c r="U115" i="9"/>
  <c r="U107" i="9"/>
  <c r="U99" i="9"/>
  <c r="S88" i="9"/>
  <c r="D9" i="15" l="1"/>
  <c r="F9" i="15" s="1"/>
  <c r="C9" i="31" s="1"/>
  <c r="E2" i="37"/>
  <c r="C2" i="33"/>
  <c r="C2" i="36"/>
  <c r="C2" i="35"/>
  <c r="C2" i="9"/>
  <c r="C2" i="31"/>
  <c r="C2" i="15"/>
  <c r="B1" i="33"/>
  <c r="B1" i="36"/>
  <c r="B1" i="37"/>
  <c r="B1" i="35"/>
  <c r="B1" i="9"/>
  <c r="B1" i="31"/>
  <c r="B1" i="15"/>
  <c r="D9" i="30"/>
  <c r="F2" i="33"/>
  <c r="F1" i="33"/>
  <c r="J2" i="37"/>
  <c r="J1" i="37"/>
  <c r="F2" i="36"/>
  <c r="F1" i="36"/>
  <c r="G2" i="35"/>
  <c r="G1" i="35"/>
  <c r="G2" i="9"/>
  <c r="G1" i="9"/>
  <c r="A122" i="9"/>
  <c r="A116" i="9"/>
  <c r="A110" i="9"/>
  <c r="A104" i="9"/>
  <c r="A98" i="9"/>
  <c r="A92" i="9"/>
  <c r="A86" i="9"/>
  <c r="A80" i="9"/>
  <c r="A74" i="9"/>
  <c r="A68" i="9"/>
  <c r="A62" i="9"/>
  <c r="A56" i="9"/>
  <c r="A50" i="9"/>
  <c r="A44" i="9"/>
  <c r="A38" i="9"/>
  <c r="A32" i="9"/>
  <c r="A26" i="9"/>
  <c r="A20" i="9"/>
  <c r="A14" i="9"/>
  <c r="I8" i="9"/>
  <c r="I3" i="31"/>
  <c r="I2" i="31"/>
  <c r="G4" i="15"/>
  <c r="G2" i="15"/>
  <c r="D10" i="30"/>
  <c r="D11" i="30"/>
  <c r="D12" i="30"/>
  <c r="D13" i="30"/>
  <c r="D14" i="30"/>
  <c r="D15" i="30"/>
  <c r="D16" i="30"/>
  <c r="D17" i="30"/>
  <c r="D18" i="30"/>
  <c r="D19" i="30"/>
  <c r="D20" i="30"/>
  <c r="D21" i="30"/>
  <c r="D22" i="30"/>
  <c r="D23" i="30"/>
  <c r="D24" i="30"/>
  <c r="D25" i="30"/>
  <c r="D26" i="30"/>
  <c r="D27" i="30"/>
  <c r="D28" i="30"/>
  <c r="H9" i="15"/>
  <c r="H10" i="15"/>
  <c r="H11" i="15"/>
  <c r="H12" i="15"/>
  <c r="H13" i="15"/>
  <c r="H14" i="15"/>
  <c r="H15" i="15"/>
  <c r="H16" i="15"/>
  <c r="H17" i="15"/>
  <c r="H18" i="15"/>
  <c r="H19" i="15"/>
  <c r="H20" i="15"/>
  <c r="H21" i="15"/>
  <c r="H22" i="15"/>
  <c r="H23" i="15"/>
  <c r="H24" i="15"/>
  <c r="H25" i="15"/>
  <c r="H26" i="15"/>
  <c r="H27" i="15"/>
  <c r="H28" i="15"/>
  <c r="L9" i="15"/>
  <c r="K10" i="15"/>
  <c r="L10" i="15"/>
  <c r="K11" i="15"/>
  <c r="L11" i="15"/>
  <c r="K12" i="15"/>
  <c r="L12" i="15"/>
  <c r="K13" i="15"/>
  <c r="L13" i="15"/>
  <c r="K14" i="15"/>
  <c r="M14" i="15"/>
  <c r="D38" i="9"/>
  <c r="L14" i="15"/>
  <c r="K15" i="15"/>
  <c r="L15" i="15"/>
  <c r="K16" i="15"/>
  <c r="L16" i="15"/>
  <c r="K17" i="15"/>
  <c r="L17" i="15"/>
  <c r="K18" i="15"/>
  <c r="M18" i="15" s="1"/>
  <c r="L18" i="15"/>
  <c r="K19" i="15"/>
  <c r="L19" i="15"/>
  <c r="K20" i="15"/>
  <c r="L20" i="15"/>
  <c r="K21" i="15"/>
  <c r="L21" i="15"/>
  <c r="K22" i="15"/>
  <c r="M22" i="15" s="1"/>
  <c r="L22" i="15"/>
  <c r="K23" i="15"/>
  <c r="M23" i="15" s="1"/>
  <c r="L23" i="15"/>
  <c r="K24" i="15"/>
  <c r="L24" i="15"/>
  <c r="K25" i="15"/>
  <c r="L25" i="15"/>
  <c r="K26" i="15"/>
  <c r="M26" i="15" s="1"/>
  <c r="L26" i="15"/>
  <c r="K27" i="15"/>
  <c r="L27" i="15"/>
  <c r="K28" i="15"/>
  <c r="L28" i="15"/>
  <c r="K9" i="15"/>
  <c r="I10" i="15"/>
  <c r="I11" i="15"/>
  <c r="I12" i="15"/>
  <c r="I13" i="15"/>
  <c r="I14" i="15"/>
  <c r="I15" i="15"/>
  <c r="I16" i="15"/>
  <c r="I17" i="15"/>
  <c r="I18" i="15"/>
  <c r="I19" i="15"/>
  <c r="I20" i="15"/>
  <c r="I21" i="15"/>
  <c r="I22" i="15"/>
  <c r="I23" i="15"/>
  <c r="I24" i="15"/>
  <c r="I25" i="15"/>
  <c r="I26" i="15"/>
  <c r="I27" i="15"/>
  <c r="I28" i="15"/>
  <c r="I9" i="15"/>
  <c r="D10" i="15"/>
  <c r="D11" i="15"/>
  <c r="D12" i="15"/>
  <c r="E12" i="15" s="1"/>
  <c r="D13" i="15"/>
  <c r="D14" i="15"/>
  <c r="D15" i="15"/>
  <c r="F15" i="15" s="1"/>
  <c r="C15" i="31" s="1"/>
  <c r="D16" i="15"/>
  <c r="D17" i="15"/>
  <c r="D18" i="15"/>
  <c r="F18" i="15" s="1"/>
  <c r="C18" i="31" s="1"/>
  <c r="D19" i="15"/>
  <c r="D20" i="15"/>
  <c r="E20" i="15" s="1"/>
  <c r="D21" i="15"/>
  <c r="D22" i="15"/>
  <c r="D23" i="15"/>
  <c r="E23" i="15" s="1"/>
  <c r="D24" i="15"/>
  <c r="E24" i="15" s="1"/>
  <c r="D25" i="15"/>
  <c r="D26" i="15"/>
  <c r="D27" i="15"/>
  <c r="D28" i="15"/>
  <c r="F28" i="15" s="1"/>
  <c r="C28" i="31" s="1"/>
  <c r="E21" i="15"/>
  <c r="C80" i="9"/>
  <c r="E13" i="15"/>
  <c r="C13" i="36" s="1"/>
  <c r="E25" i="15"/>
  <c r="E17" i="15"/>
  <c r="C56" i="9" s="1"/>
  <c r="E28" i="15"/>
  <c r="C28" i="36" s="1"/>
  <c r="E16" i="15"/>
  <c r="C16" i="36" s="1"/>
  <c r="E26" i="15"/>
  <c r="C110" i="9" s="1"/>
  <c r="E22" i="15"/>
  <c r="C86" i="9" s="1"/>
  <c r="E14" i="15"/>
  <c r="E27" i="15"/>
  <c r="C116" i="9"/>
  <c r="E19" i="15"/>
  <c r="E11" i="15"/>
  <c r="C11" i="36" s="1"/>
  <c r="M10" i="15"/>
  <c r="C17" i="36"/>
  <c r="C22" i="36"/>
  <c r="N14" i="15"/>
  <c r="D14" i="31"/>
  <c r="F14" i="36" s="1"/>
  <c r="D14" i="36"/>
  <c r="M12" i="15"/>
  <c r="E10" i="15"/>
  <c r="C14" i="9" s="1"/>
  <c r="M17" i="15"/>
  <c r="M28" i="15"/>
  <c r="N28" i="15" s="1"/>
  <c r="D28" i="31" s="1"/>
  <c r="F28" i="36" s="1"/>
  <c r="M20" i="15"/>
  <c r="M19" i="15"/>
  <c r="D19" i="36" s="1"/>
  <c r="M15" i="15"/>
  <c r="D15" i="36" s="1"/>
  <c r="B10" i="15"/>
  <c r="B20" i="9"/>
  <c r="B26" i="9"/>
  <c r="B32" i="9"/>
  <c r="B14" i="31"/>
  <c r="B15" i="35"/>
  <c r="B50" i="9"/>
  <c r="B56" i="9"/>
  <c r="B62" i="9"/>
  <c r="B19" i="35"/>
  <c r="B74" i="9"/>
  <c r="B80" i="9"/>
  <c r="B86" i="9"/>
  <c r="B92" i="9"/>
  <c r="B98" i="9"/>
  <c r="B25" i="31"/>
  <c r="B26" i="35"/>
  <c r="B116" i="9"/>
  <c r="B28" i="15"/>
  <c r="B9" i="15"/>
  <c r="D44" i="9"/>
  <c r="C25" i="36"/>
  <c r="C104" i="9"/>
  <c r="D17" i="36"/>
  <c r="D56" i="9"/>
  <c r="C14" i="36"/>
  <c r="C38" i="9"/>
  <c r="C19" i="36"/>
  <c r="C68" i="9"/>
  <c r="D20" i="36"/>
  <c r="D74" i="9"/>
  <c r="D12" i="36"/>
  <c r="D26" i="9"/>
  <c r="D10" i="36"/>
  <c r="D14" i="9"/>
  <c r="C122" i="9"/>
  <c r="C21" i="36"/>
  <c r="C27" i="36"/>
  <c r="C26" i="36"/>
  <c r="N20" i="15"/>
  <c r="D20" i="31"/>
  <c r="F20" i="36" s="1"/>
  <c r="N17" i="15"/>
  <c r="D17" i="31" s="1"/>
  <c r="F17" i="36" s="1"/>
  <c r="N10" i="15"/>
  <c r="D10" i="31" s="1"/>
  <c r="F10" i="36" s="1"/>
  <c r="N15" i="15"/>
  <c r="D15" i="31" s="1"/>
  <c r="F15" i="36" s="1"/>
  <c r="N12" i="15"/>
  <c r="D12" i="31" s="1"/>
  <c r="F12" i="36" s="1"/>
  <c r="A28" i="36"/>
  <c r="A27" i="36"/>
  <c r="A26" i="36"/>
  <c r="A25" i="36"/>
  <c r="A24" i="36"/>
  <c r="B23" i="36"/>
  <c r="A23" i="36"/>
  <c r="A22" i="36"/>
  <c r="A21" i="36"/>
  <c r="A20" i="36"/>
  <c r="A19" i="36"/>
  <c r="A18" i="36"/>
  <c r="A17" i="36"/>
  <c r="A16" i="36"/>
  <c r="A15" i="36"/>
  <c r="A14" i="36"/>
  <c r="B13" i="36"/>
  <c r="A13" i="36"/>
  <c r="A12" i="36"/>
  <c r="A11" i="36"/>
  <c r="A10" i="36"/>
  <c r="A9" i="36"/>
  <c r="A28" i="35"/>
  <c r="A27" i="35"/>
  <c r="A26" i="35"/>
  <c r="A25" i="35"/>
  <c r="A24" i="35"/>
  <c r="A23" i="35"/>
  <c r="A22" i="35"/>
  <c r="A21" i="35"/>
  <c r="A20" i="35"/>
  <c r="A19" i="35"/>
  <c r="A18" i="35"/>
  <c r="A17" i="35"/>
  <c r="A16" i="35"/>
  <c r="A15" i="35"/>
  <c r="A14" i="35"/>
  <c r="A13" i="35"/>
  <c r="A12" i="35"/>
  <c r="A11" i="35"/>
  <c r="A10" i="35"/>
  <c r="A9" i="35"/>
  <c r="A8" i="9"/>
  <c r="F10" i="15"/>
  <c r="C10" i="31" s="1"/>
  <c r="F11" i="15"/>
  <c r="C11" i="31" s="1"/>
  <c r="F12" i="15"/>
  <c r="C12" i="31" s="1"/>
  <c r="F13" i="15"/>
  <c r="C13" i="31" s="1"/>
  <c r="F14" i="15"/>
  <c r="C14" i="31"/>
  <c r="F16" i="15"/>
  <c r="C16" i="31" s="1"/>
  <c r="F17" i="15"/>
  <c r="C17" i="31"/>
  <c r="E17" i="31" s="1"/>
  <c r="G17" i="36" s="1"/>
  <c r="F19" i="15"/>
  <c r="C19" i="31"/>
  <c r="F20" i="15"/>
  <c r="C20" i="31" s="1"/>
  <c r="F21" i="15"/>
  <c r="C21" i="31" s="1"/>
  <c r="F22" i="15"/>
  <c r="C22" i="31" s="1"/>
  <c r="F24" i="15"/>
  <c r="C24" i="31"/>
  <c r="E24" i="31" s="1"/>
  <c r="G24" i="36" s="1"/>
  <c r="F25" i="15"/>
  <c r="C25" i="31" s="1"/>
  <c r="F26" i="15"/>
  <c r="C26" i="31" s="1"/>
  <c r="F27" i="15"/>
  <c r="C27" i="31" s="1"/>
  <c r="E19" i="31"/>
  <c r="G19" i="36"/>
  <c r="E19" i="36"/>
  <c r="E24" i="36"/>
  <c r="E14" i="31"/>
  <c r="G14" i="36" s="1"/>
  <c r="E14" i="36"/>
  <c r="A10" i="31"/>
  <c r="A11" i="31"/>
  <c r="A9" i="31"/>
  <c r="A12" i="31"/>
  <c r="A13" i="31"/>
  <c r="A14" i="31"/>
  <c r="A15" i="31"/>
  <c r="A16" i="31"/>
  <c r="A17" i="31"/>
  <c r="A18" i="31"/>
  <c r="A19" i="31"/>
  <c r="A20" i="31"/>
  <c r="A21" i="31"/>
  <c r="A22" i="31"/>
  <c r="A23" i="31"/>
  <c r="A24" i="31"/>
  <c r="A25" i="31"/>
  <c r="A26" i="31"/>
  <c r="A27" i="31"/>
  <c r="A28" i="31"/>
  <c r="A17" i="15"/>
  <c r="A18" i="15"/>
  <c r="A19" i="15"/>
  <c r="A20" i="15"/>
  <c r="A21" i="15"/>
  <c r="A22" i="15"/>
  <c r="A23" i="15"/>
  <c r="B23" i="15"/>
  <c r="A24" i="15"/>
  <c r="A25" i="15"/>
  <c r="A26" i="15"/>
  <c r="A27" i="15"/>
  <c r="A28" i="15"/>
  <c r="A16" i="15"/>
  <c r="A15" i="15"/>
  <c r="A14" i="15"/>
  <c r="A13" i="15"/>
  <c r="A12" i="15"/>
  <c r="A11" i="15"/>
  <c r="A10" i="15"/>
  <c r="A9" i="15"/>
  <c r="M27" i="15" l="1"/>
  <c r="M25" i="15"/>
  <c r="M24" i="15"/>
  <c r="M21" i="15"/>
  <c r="M16" i="15"/>
  <c r="M13" i="15"/>
  <c r="M11" i="15"/>
  <c r="B110" i="9"/>
  <c r="B13" i="15"/>
  <c r="B13" i="35"/>
  <c r="B12" i="31"/>
  <c r="B18" i="36"/>
  <c r="B19" i="36"/>
  <c r="B26" i="15"/>
  <c r="B12" i="15"/>
  <c r="B16" i="31"/>
  <c r="B18" i="15"/>
  <c r="B25" i="36"/>
  <c r="B17" i="35"/>
  <c r="B25" i="35"/>
  <c r="B104" i="9"/>
  <c r="B19" i="31"/>
  <c r="B13" i="31"/>
  <c r="B25" i="15"/>
  <c r="B19" i="15"/>
  <c r="B38" i="9"/>
  <c r="B21" i="15"/>
  <c r="B14" i="15"/>
  <c r="B20" i="31"/>
  <c r="B14" i="35"/>
  <c r="B14" i="36"/>
  <c r="B14" i="9"/>
  <c r="B68" i="9"/>
  <c r="B15" i="31"/>
  <c r="B11" i="31"/>
  <c r="B10" i="36"/>
  <c r="B27" i="15"/>
  <c r="B23" i="35"/>
  <c r="B23" i="31"/>
  <c r="B20" i="35"/>
  <c r="B20" i="15"/>
  <c r="B18" i="31"/>
  <c r="B11" i="35"/>
  <c r="B11" i="36"/>
  <c r="B26" i="36"/>
  <c r="B27" i="31"/>
  <c r="B16" i="35"/>
  <c r="B21" i="35"/>
  <c r="B17" i="36"/>
  <c r="B22" i="36"/>
  <c r="B17" i="15"/>
  <c r="B11" i="15"/>
  <c r="B16" i="15"/>
  <c r="B21" i="31"/>
  <c r="B17" i="31"/>
  <c r="B12" i="35"/>
  <c r="B27" i="35"/>
  <c r="B27" i="36"/>
  <c r="B44" i="9"/>
  <c r="B22" i="15"/>
  <c r="B26" i="31"/>
  <c r="B22" i="31"/>
  <c r="B10" i="35"/>
  <c r="B18" i="35"/>
  <c r="B22" i="35"/>
  <c r="B15" i="36"/>
  <c r="B10" i="31"/>
  <c r="B15" i="15"/>
  <c r="B21" i="36"/>
  <c r="B24" i="15"/>
  <c r="B28" i="31"/>
  <c r="B24" i="31"/>
  <c r="B24" i="35"/>
  <c r="B28" i="35"/>
  <c r="D25" i="36"/>
  <c r="D104" i="9"/>
  <c r="U104" i="9" s="1"/>
  <c r="N25" i="15"/>
  <c r="D25" i="31" s="1"/>
  <c r="F25" i="36" s="1"/>
  <c r="E21" i="31"/>
  <c r="G21" i="36" s="1"/>
  <c r="E21" i="36"/>
  <c r="D24" i="36"/>
  <c r="D98" i="9"/>
  <c r="U98" i="9" s="1"/>
  <c r="N24" i="15"/>
  <c r="D24" i="31" s="1"/>
  <c r="F24" i="36" s="1"/>
  <c r="E18" i="31"/>
  <c r="G18" i="36" s="1"/>
  <c r="E18" i="36"/>
  <c r="N27" i="15"/>
  <c r="D27" i="31" s="1"/>
  <c r="F27" i="36" s="1"/>
  <c r="D27" i="36"/>
  <c r="D116" i="9"/>
  <c r="U116" i="9" s="1"/>
  <c r="D11" i="36"/>
  <c r="D20" i="9"/>
  <c r="N11" i="15"/>
  <c r="D11" i="31" s="1"/>
  <c r="F11" i="36" s="1"/>
  <c r="C92" i="9"/>
  <c r="C23" i="36"/>
  <c r="D22" i="36"/>
  <c r="D86" i="9"/>
  <c r="N22" i="15"/>
  <c r="D22" i="31" s="1"/>
  <c r="F22" i="36" s="1"/>
  <c r="E16" i="36"/>
  <c r="E16" i="31"/>
  <c r="G16" i="36" s="1"/>
  <c r="N23" i="15"/>
  <c r="D23" i="31" s="1"/>
  <c r="F23" i="36" s="1"/>
  <c r="D23" i="36"/>
  <c r="D92" i="9"/>
  <c r="U92" i="9" s="1"/>
  <c r="E22" i="31"/>
  <c r="G22" i="36" s="1"/>
  <c r="E22" i="36"/>
  <c r="E15" i="31"/>
  <c r="G15" i="36" s="1"/>
  <c r="E15" i="36"/>
  <c r="N26" i="15"/>
  <c r="D26" i="31" s="1"/>
  <c r="F26" i="36" s="1"/>
  <c r="D26" i="36"/>
  <c r="D110" i="9"/>
  <c r="U110" i="9" s="1"/>
  <c r="N16" i="15"/>
  <c r="D16" i="31" s="1"/>
  <c r="F16" i="36" s="1"/>
  <c r="D16" i="36"/>
  <c r="D50" i="9"/>
  <c r="E20" i="36"/>
  <c r="E20" i="31"/>
  <c r="G20" i="36" s="1"/>
  <c r="E27" i="31"/>
  <c r="G27" i="36" s="1"/>
  <c r="E27" i="36"/>
  <c r="E12" i="36"/>
  <c r="E12" i="31"/>
  <c r="G12" i="36" s="1"/>
  <c r="E26" i="31"/>
  <c r="G26" i="36" s="1"/>
  <c r="E26" i="36"/>
  <c r="E11" i="36"/>
  <c r="E11" i="31"/>
  <c r="G11" i="36" s="1"/>
  <c r="E28" i="31"/>
  <c r="G28" i="36" s="1"/>
  <c r="E28" i="36"/>
  <c r="C20" i="36"/>
  <c r="C74" i="9"/>
  <c r="C12" i="36"/>
  <c r="C26" i="9"/>
  <c r="N21" i="15"/>
  <c r="D21" i="31" s="1"/>
  <c r="F21" i="36" s="1"/>
  <c r="D21" i="36"/>
  <c r="D80" i="9"/>
  <c r="D13" i="36"/>
  <c r="D32" i="9"/>
  <c r="N13" i="15"/>
  <c r="D13" i="31" s="1"/>
  <c r="F13" i="36" s="1"/>
  <c r="C24" i="36"/>
  <c r="C98" i="9"/>
  <c r="D18" i="36"/>
  <c r="D62" i="9"/>
  <c r="N18" i="15"/>
  <c r="D18" i="31" s="1"/>
  <c r="F18" i="36" s="1"/>
  <c r="E13" i="36"/>
  <c r="E13" i="31"/>
  <c r="G13" i="36" s="1"/>
  <c r="E25" i="36"/>
  <c r="E25" i="31"/>
  <c r="G25" i="36" s="1"/>
  <c r="E10" i="31"/>
  <c r="G10" i="36" s="1"/>
  <c r="E10" i="36"/>
  <c r="D122" i="9"/>
  <c r="U122" i="9" s="1"/>
  <c r="U30" i="9"/>
  <c r="U29" i="9"/>
  <c r="U28" i="9"/>
  <c r="U27" i="9"/>
  <c r="U31" i="9"/>
  <c r="U26" i="9"/>
  <c r="U45" i="9"/>
  <c r="U48" i="9"/>
  <c r="U44" i="9"/>
  <c r="U46" i="9"/>
  <c r="U47" i="9"/>
  <c r="U49" i="9"/>
  <c r="D28" i="36"/>
  <c r="B12" i="36"/>
  <c r="B16" i="36"/>
  <c r="B20" i="36"/>
  <c r="B24" i="36"/>
  <c r="B28" i="36"/>
  <c r="N19" i="15"/>
  <c r="D19" i="31" s="1"/>
  <c r="F19" i="36" s="1"/>
  <c r="U15" i="9"/>
  <c r="U17" i="9"/>
  <c r="U14" i="9"/>
  <c r="U19" i="9"/>
  <c r="D10" i="35" s="1"/>
  <c r="F10" i="35" s="1"/>
  <c r="U16" i="9"/>
  <c r="U18" i="9"/>
  <c r="U56" i="9"/>
  <c r="U60" i="9"/>
  <c r="U58" i="9"/>
  <c r="U57" i="9"/>
  <c r="U59" i="9"/>
  <c r="U61" i="9"/>
  <c r="C20" i="9"/>
  <c r="C50" i="9"/>
  <c r="C32" i="9"/>
  <c r="B122" i="9"/>
  <c r="E15" i="15"/>
  <c r="E18" i="15"/>
  <c r="U40" i="9"/>
  <c r="U38" i="9"/>
  <c r="U42" i="9"/>
  <c r="U39" i="9"/>
  <c r="U41" i="9"/>
  <c r="U43" i="9"/>
  <c r="E17" i="36"/>
  <c r="C10" i="36"/>
  <c r="F23" i="15"/>
  <c r="C23" i="31" s="1"/>
  <c r="D68" i="9"/>
  <c r="U79" i="9"/>
  <c r="U74" i="9"/>
  <c r="U75" i="9"/>
  <c r="U77" i="9"/>
  <c r="U78" i="9"/>
  <c r="U76" i="9"/>
  <c r="E9" i="15"/>
  <c r="C8" i="9" s="1"/>
  <c r="E9" i="36"/>
  <c r="M9" i="15"/>
  <c r="D8" i="9" s="1"/>
  <c r="B9" i="35"/>
  <c r="B9" i="36"/>
  <c r="B8" i="9"/>
  <c r="B9" i="31"/>
  <c r="N9" i="15" l="1"/>
  <c r="D9" i="31" s="1"/>
  <c r="E9" i="31" s="1"/>
  <c r="G9" i="36" s="1"/>
  <c r="D9" i="36"/>
  <c r="U13" i="9"/>
  <c r="U9" i="9"/>
  <c r="U8" i="9"/>
  <c r="U12" i="9"/>
  <c r="U11" i="9"/>
  <c r="U10" i="9"/>
  <c r="U84" i="9"/>
  <c r="U81" i="9"/>
  <c r="U83" i="9"/>
  <c r="U80" i="9"/>
  <c r="U85" i="9"/>
  <c r="U82" i="9"/>
  <c r="U25" i="9"/>
  <c r="W20" i="9" s="1"/>
  <c r="U20" i="9"/>
  <c r="U21" i="9"/>
  <c r="U22" i="9"/>
  <c r="U24" i="9"/>
  <c r="U23" i="9"/>
  <c r="E23" i="31"/>
  <c r="G23" i="36" s="1"/>
  <c r="B16" i="33" s="1"/>
  <c r="E23" i="36"/>
  <c r="U64" i="9"/>
  <c r="U67" i="9"/>
  <c r="U66" i="9"/>
  <c r="U63" i="9"/>
  <c r="U65" i="9"/>
  <c r="U62" i="9"/>
  <c r="C9" i="36"/>
  <c r="U71" i="9"/>
  <c r="U70" i="9"/>
  <c r="U73" i="9"/>
  <c r="U68" i="9"/>
  <c r="U72" i="9"/>
  <c r="U69" i="9"/>
  <c r="U55" i="9"/>
  <c r="U50" i="9"/>
  <c r="U54" i="9"/>
  <c r="U53" i="9"/>
  <c r="U52" i="9"/>
  <c r="U51" i="9"/>
  <c r="U89" i="9"/>
  <c r="U91" i="9"/>
  <c r="U88" i="9"/>
  <c r="U90" i="9"/>
  <c r="U87" i="9"/>
  <c r="U86" i="9"/>
  <c r="C15" i="36"/>
  <c r="C44" i="9"/>
  <c r="T126" i="9"/>
  <c r="T115" i="9"/>
  <c r="T51" i="9"/>
  <c r="T54" i="9"/>
  <c r="T10" i="9"/>
  <c r="T13" i="9"/>
  <c r="V8" i="9" s="1"/>
  <c r="T66" i="9"/>
  <c r="T81" i="9"/>
  <c r="T17" i="9"/>
  <c r="T88" i="9"/>
  <c r="T24" i="9"/>
  <c r="T103" i="9"/>
  <c r="V98" i="9" s="1"/>
  <c r="T39" i="9"/>
  <c r="T69" i="9"/>
  <c r="T94" i="9"/>
  <c r="T118" i="9"/>
  <c r="T107" i="9"/>
  <c r="T43" i="9"/>
  <c r="T30" i="9"/>
  <c r="T102" i="9"/>
  <c r="T122" i="9"/>
  <c r="T58" i="9"/>
  <c r="T73" i="9"/>
  <c r="H19" i="36" s="1"/>
  <c r="J19" i="36" s="1"/>
  <c r="T80" i="9"/>
  <c r="T16" i="9"/>
  <c r="T95" i="9"/>
  <c r="T31" i="9"/>
  <c r="C12" i="35" s="1"/>
  <c r="E12" i="35" s="1"/>
  <c r="T61" i="9"/>
  <c r="C17" i="35" s="1"/>
  <c r="E17" i="35" s="1"/>
  <c r="T83" i="9"/>
  <c r="T38" i="9"/>
  <c r="T86" i="9"/>
  <c r="T116" i="9"/>
  <c r="T99" i="9"/>
  <c r="T117" i="9"/>
  <c r="T124" i="9"/>
  <c r="T9" i="9"/>
  <c r="T114" i="9"/>
  <c r="T50" i="9"/>
  <c r="T65" i="9"/>
  <c r="T8" i="9"/>
  <c r="T72" i="9"/>
  <c r="T87" i="9"/>
  <c r="T23" i="9"/>
  <c r="T45" i="9"/>
  <c r="T59" i="9"/>
  <c r="T62" i="9"/>
  <c r="T92" i="9"/>
  <c r="T91" i="9"/>
  <c r="C22" i="35" s="1"/>
  <c r="E22" i="35" s="1"/>
  <c r="T27" i="9"/>
  <c r="T93" i="9"/>
  <c r="T100" i="9"/>
  <c r="T106" i="9"/>
  <c r="T42" i="9"/>
  <c r="T121" i="9"/>
  <c r="V116" i="9" s="1"/>
  <c r="T57" i="9"/>
  <c r="T14" i="9"/>
  <c r="T64" i="9"/>
  <c r="T79" i="9"/>
  <c r="C20" i="35" s="1"/>
  <c r="E20" i="35" s="1"/>
  <c r="T15" i="9"/>
  <c r="T11" i="9"/>
  <c r="T37" i="9"/>
  <c r="V32" i="9" s="1"/>
  <c r="T35" i="9"/>
  <c r="T76" i="9"/>
  <c r="T19" i="9"/>
  <c r="V14" i="9" s="1"/>
  <c r="T77" i="9"/>
  <c r="T68" i="9"/>
  <c r="T98" i="9"/>
  <c r="T34" i="9"/>
  <c r="T113" i="9"/>
  <c r="T49" i="9"/>
  <c r="H15" i="36" s="1"/>
  <c r="J15" i="36" s="1"/>
  <c r="T120" i="9"/>
  <c r="T56" i="9"/>
  <c r="T12" i="9"/>
  <c r="T71" i="9"/>
  <c r="T70" i="9"/>
  <c r="T21" i="9"/>
  <c r="T125" i="9"/>
  <c r="T52" i="9"/>
  <c r="T75" i="9"/>
  <c r="T53" i="9"/>
  <c r="T109" i="9"/>
  <c r="V104" i="9" s="1"/>
  <c r="T44" i="9"/>
  <c r="T90" i="9"/>
  <c r="T26" i="9"/>
  <c r="T105" i="9"/>
  <c r="T41" i="9"/>
  <c r="T112" i="9"/>
  <c r="T48" i="9"/>
  <c r="T127" i="9"/>
  <c r="T63" i="9"/>
  <c r="T46" i="9"/>
  <c r="T84" i="9"/>
  <c r="T101" i="9"/>
  <c r="T28" i="9"/>
  <c r="T67" i="9"/>
  <c r="H18" i="36" s="1"/>
  <c r="J18" i="36" s="1"/>
  <c r="T110" i="9"/>
  <c r="T29" i="9"/>
  <c r="T20" i="9"/>
  <c r="T82" i="9"/>
  <c r="T18" i="9"/>
  <c r="T97" i="9"/>
  <c r="C23" i="35" s="1"/>
  <c r="E23" i="35" s="1"/>
  <c r="T33" i="9"/>
  <c r="T104" i="9"/>
  <c r="T40" i="9"/>
  <c r="T119" i="9"/>
  <c r="T55" i="9"/>
  <c r="V50" i="9" s="1"/>
  <c r="T22" i="9"/>
  <c r="T60" i="9"/>
  <c r="T123" i="9"/>
  <c r="T78" i="9"/>
  <c r="T108" i="9"/>
  <c r="T74" i="9"/>
  <c r="T89" i="9"/>
  <c r="T25" i="9"/>
  <c r="T96" i="9"/>
  <c r="T32" i="9"/>
  <c r="T111" i="9"/>
  <c r="T47" i="9"/>
  <c r="T85" i="9"/>
  <c r="C21" i="35" s="1"/>
  <c r="E21" i="35" s="1"/>
  <c r="T36" i="9"/>
  <c r="C62" i="9"/>
  <c r="C18" i="36"/>
  <c r="U37" i="9"/>
  <c r="U35" i="9"/>
  <c r="U36" i="9"/>
  <c r="U32" i="9"/>
  <c r="U34" i="9"/>
  <c r="U33" i="9"/>
  <c r="H26" i="36"/>
  <c r="J26" i="36" s="1"/>
  <c r="W8" i="9"/>
  <c r="B14" i="33"/>
  <c r="B15" i="33"/>
  <c r="W14" i="9"/>
  <c r="D12" i="35"/>
  <c r="F12" i="35" s="1"/>
  <c r="I12" i="36"/>
  <c r="K12" i="36" s="1"/>
  <c r="W26" i="9"/>
  <c r="I11" i="36"/>
  <c r="K11" i="36" s="1"/>
  <c r="I10" i="36"/>
  <c r="K10" i="36" s="1"/>
  <c r="C11" i="35"/>
  <c r="E11" i="35" s="1"/>
  <c r="D11" i="35"/>
  <c r="F11" i="35" s="1"/>
  <c r="D9" i="35"/>
  <c r="I9" i="36" s="1"/>
  <c r="L11" i="31"/>
  <c r="F12" i="37" s="1"/>
  <c r="I13" i="31"/>
  <c r="C14" i="37" s="1"/>
  <c r="I10" i="31"/>
  <c r="C11" i="37" s="1"/>
  <c r="J10" i="31"/>
  <c r="D11" i="37" s="1"/>
  <c r="M13" i="31"/>
  <c r="G14" i="37" s="1"/>
  <c r="I11" i="31"/>
  <c r="C12" i="37" s="1"/>
  <c r="K13" i="31"/>
  <c r="E14" i="37" s="1"/>
  <c r="J12" i="31"/>
  <c r="D13" i="37" s="1"/>
  <c r="M11" i="31"/>
  <c r="G12" i="37" s="1"/>
  <c r="K12" i="31"/>
  <c r="E13" i="37" s="1"/>
  <c r="M12" i="31"/>
  <c r="G13" i="37" s="1"/>
  <c r="L9" i="31"/>
  <c r="F10" i="37" s="1"/>
  <c r="L13" i="31"/>
  <c r="F14" i="37" s="1"/>
  <c r="L12" i="31"/>
  <c r="F13" i="37" s="1"/>
  <c r="I12" i="31"/>
  <c r="C13" i="37" s="1"/>
  <c r="J11" i="31"/>
  <c r="D12" i="37" s="1"/>
  <c r="L10" i="31"/>
  <c r="F11" i="37" s="1"/>
  <c r="J13" i="31"/>
  <c r="D14" i="37" s="1"/>
  <c r="J9" i="31"/>
  <c r="D10" i="37" s="1"/>
  <c r="M10" i="31"/>
  <c r="G11" i="37" s="1"/>
  <c r="K9" i="31"/>
  <c r="E10" i="37" s="1"/>
  <c r="I9" i="31"/>
  <c r="C10" i="37" s="1"/>
  <c r="M9" i="31"/>
  <c r="G10" i="37" s="1"/>
  <c r="K11" i="31"/>
  <c r="E12" i="37" s="1"/>
  <c r="K10" i="31"/>
  <c r="E11" i="37" s="1"/>
  <c r="V110" i="9"/>
  <c r="W50" i="9"/>
  <c r="D16" i="35"/>
  <c r="F16" i="35" s="1"/>
  <c r="I16" i="36"/>
  <c r="K16" i="36" s="1"/>
  <c r="W80" i="9"/>
  <c r="I21" i="36"/>
  <c r="K21" i="36" s="1"/>
  <c r="D21" i="35"/>
  <c r="F21" i="35" s="1"/>
  <c r="D27" i="35"/>
  <c r="F27" i="35" s="1"/>
  <c r="W116" i="9"/>
  <c r="I27" i="36"/>
  <c r="K27" i="36" s="1"/>
  <c r="W68" i="9"/>
  <c r="D19" i="35"/>
  <c r="F19" i="35" s="1"/>
  <c r="I19" i="36"/>
  <c r="K19" i="36" s="1"/>
  <c r="W104" i="9"/>
  <c r="I25" i="36"/>
  <c r="K25" i="36" s="1"/>
  <c r="D25" i="35"/>
  <c r="F25" i="35" s="1"/>
  <c r="W74" i="9"/>
  <c r="I20" i="36"/>
  <c r="K20" i="36" s="1"/>
  <c r="D20" i="35"/>
  <c r="F20" i="35" s="1"/>
  <c r="D28" i="35"/>
  <c r="F28" i="35" s="1"/>
  <c r="W122" i="9"/>
  <c r="I28" i="36"/>
  <c r="K28" i="36" s="1"/>
  <c r="I26" i="36"/>
  <c r="K26" i="36" s="1"/>
  <c r="D26" i="35"/>
  <c r="F26" i="35" s="1"/>
  <c r="W110" i="9"/>
  <c r="D23" i="35"/>
  <c r="F23" i="35" s="1"/>
  <c r="I23" i="36"/>
  <c r="K23" i="36" s="1"/>
  <c r="W92" i="9"/>
  <c r="I13" i="36"/>
  <c r="K13" i="36" s="1"/>
  <c r="D13" i="35"/>
  <c r="F13" i="35" s="1"/>
  <c r="W32" i="9"/>
  <c r="V38" i="9"/>
  <c r="C14" i="35"/>
  <c r="E14" i="35" s="1"/>
  <c r="H14" i="36"/>
  <c r="J14" i="36" s="1"/>
  <c r="I24" i="36"/>
  <c r="K24" i="36" s="1"/>
  <c r="W98" i="9"/>
  <c r="D24" i="35"/>
  <c r="F24" i="35" s="1"/>
  <c r="D18" i="35"/>
  <c r="F18" i="35" s="1"/>
  <c r="I18" i="36"/>
  <c r="K18" i="36" s="1"/>
  <c r="W62" i="9"/>
  <c r="H16" i="36"/>
  <c r="J16" i="36" s="1"/>
  <c r="C16" i="35"/>
  <c r="E16" i="35" s="1"/>
  <c r="I14" i="36"/>
  <c r="K14" i="36" s="1"/>
  <c r="W38" i="9"/>
  <c r="D14" i="35"/>
  <c r="F14" i="35" s="1"/>
  <c r="W86" i="9"/>
  <c r="D22" i="35"/>
  <c r="F22" i="35" s="1"/>
  <c r="I22" i="36"/>
  <c r="K22" i="36" s="1"/>
  <c r="W44" i="9"/>
  <c r="D15" i="35"/>
  <c r="F15" i="35" s="1"/>
  <c r="I15" i="36"/>
  <c r="K15" i="36" s="1"/>
  <c r="I17" i="36"/>
  <c r="K17" i="36" s="1"/>
  <c r="D17" i="35"/>
  <c r="F17" i="35" s="1"/>
  <c r="W56" i="9"/>
  <c r="V74" i="9"/>
  <c r="H20" i="36"/>
  <c r="J20" i="36" s="1"/>
  <c r="L20" i="36" s="1"/>
  <c r="N20" i="36" s="1"/>
  <c r="M20" i="36" s="1"/>
  <c r="P20" i="36" s="1"/>
  <c r="G23" i="35" l="1"/>
  <c r="G22" i="35"/>
  <c r="G17" i="35"/>
  <c r="F9" i="36"/>
  <c r="H17" i="36"/>
  <c r="J17" i="36" s="1"/>
  <c r="L17" i="36" s="1"/>
  <c r="N17" i="36" s="1"/>
  <c r="M17" i="36" s="1"/>
  <c r="P17" i="36" s="1"/>
  <c r="G21" i="35"/>
  <c r="L19" i="36"/>
  <c r="N19" i="36" s="1"/>
  <c r="M19" i="36" s="1"/>
  <c r="P19" i="36" s="1"/>
  <c r="L16" i="36"/>
  <c r="N16" i="36" s="1"/>
  <c r="M16" i="36" s="1"/>
  <c r="P16" i="36" s="1"/>
  <c r="H24" i="36"/>
  <c r="J24" i="36" s="1"/>
  <c r="L24" i="36" s="1"/>
  <c r="N24" i="36" s="1"/>
  <c r="M24" i="36" s="1"/>
  <c r="P24" i="36" s="1"/>
  <c r="C27" i="35"/>
  <c r="E27" i="35" s="1"/>
  <c r="G27" i="35" s="1"/>
  <c r="C13" i="35"/>
  <c r="E13" i="35" s="1"/>
  <c r="G13" i="35" s="1"/>
  <c r="C15" i="35"/>
  <c r="E15" i="35" s="1"/>
  <c r="G15" i="35" s="1"/>
  <c r="C9" i="35"/>
  <c r="H9" i="36" s="1"/>
  <c r="H13" i="36"/>
  <c r="J13" i="36" s="1"/>
  <c r="L13" i="36" s="1"/>
  <c r="N13" i="36" s="1"/>
  <c r="M13" i="36" s="1"/>
  <c r="P13" i="36" s="1"/>
  <c r="V44" i="9"/>
  <c r="H27" i="36"/>
  <c r="J27" i="36" s="1"/>
  <c r="L27" i="36" s="1"/>
  <c r="N27" i="36" s="1"/>
  <c r="M27" i="36" s="1"/>
  <c r="P27" i="36" s="1"/>
  <c r="C19" i="35"/>
  <c r="E19" i="35" s="1"/>
  <c r="G19" i="35" s="1"/>
  <c r="H21" i="36"/>
  <c r="J21" i="36" s="1"/>
  <c r="L21" i="36" s="1"/>
  <c r="N21" i="36" s="1"/>
  <c r="M21" i="36" s="1"/>
  <c r="P21" i="36" s="1"/>
  <c r="H22" i="36"/>
  <c r="J22" i="36" s="1"/>
  <c r="L22" i="36" s="1"/>
  <c r="N22" i="36" s="1"/>
  <c r="M22" i="36" s="1"/>
  <c r="P22" i="36" s="1"/>
  <c r="V56" i="9"/>
  <c r="V68" i="9"/>
  <c r="V80" i="9"/>
  <c r="C24" i="35"/>
  <c r="E24" i="35" s="1"/>
  <c r="G24" i="35" s="1"/>
  <c r="L18" i="36"/>
  <c r="N18" i="36" s="1"/>
  <c r="M18" i="36" s="1"/>
  <c r="P18" i="36" s="1"/>
  <c r="B17" i="33"/>
  <c r="B18" i="33" s="1"/>
  <c r="C18" i="33" s="1"/>
  <c r="L26" i="36"/>
  <c r="N26" i="36" s="1"/>
  <c r="M26" i="36" s="1"/>
  <c r="P26" i="36" s="1"/>
  <c r="G14" i="35"/>
  <c r="G20" i="35"/>
  <c r="G16" i="35"/>
  <c r="L15" i="36"/>
  <c r="N15" i="36" s="1"/>
  <c r="M15" i="36" s="1"/>
  <c r="P15" i="36" s="1"/>
  <c r="L14" i="36"/>
  <c r="N14" i="36" s="1"/>
  <c r="M14" i="36" s="1"/>
  <c r="P14" i="36" s="1"/>
  <c r="G12" i="35"/>
  <c r="G11" i="35"/>
  <c r="C26" i="35"/>
  <c r="E26" i="35" s="1"/>
  <c r="G26" i="35" s="1"/>
  <c r="V86" i="9"/>
  <c r="V122" i="9"/>
  <c r="C28" i="35"/>
  <c r="E28" i="35" s="1"/>
  <c r="G28" i="35" s="1"/>
  <c r="H28" i="36"/>
  <c r="J28" i="36" s="1"/>
  <c r="L28" i="36" s="1"/>
  <c r="N28" i="36" s="1"/>
  <c r="M28" i="36" s="1"/>
  <c r="P28" i="36" s="1"/>
  <c r="C25" i="35"/>
  <c r="E25" i="35" s="1"/>
  <c r="G25" i="35" s="1"/>
  <c r="F9" i="35"/>
  <c r="K9" i="36" s="1"/>
  <c r="V26" i="9"/>
  <c r="H12" i="36"/>
  <c r="J12" i="36" s="1"/>
  <c r="L12" i="36" s="1"/>
  <c r="N12" i="36" s="1"/>
  <c r="M12" i="36" s="1"/>
  <c r="P12" i="36" s="1"/>
  <c r="V62" i="9"/>
  <c r="C18" i="35"/>
  <c r="E18" i="35" s="1"/>
  <c r="G18" i="35" s="1"/>
  <c r="V92" i="9"/>
  <c r="H10" i="36"/>
  <c r="J10" i="36" s="1"/>
  <c r="L10" i="36" s="1"/>
  <c r="N10" i="36" s="1"/>
  <c r="M10" i="36" s="1"/>
  <c r="P10" i="36" s="1"/>
  <c r="H23" i="36"/>
  <c r="J23" i="36" s="1"/>
  <c r="L23" i="36" s="1"/>
  <c r="N23" i="36" s="1"/>
  <c r="M23" i="36" s="1"/>
  <c r="P23" i="36" s="1"/>
  <c r="C10" i="35"/>
  <c r="E10" i="35" s="1"/>
  <c r="G10" i="35" s="1"/>
  <c r="V20" i="9"/>
  <c r="H11" i="36"/>
  <c r="J11" i="36" s="1"/>
  <c r="L11" i="36" s="1"/>
  <c r="N11" i="36" s="1"/>
  <c r="M11" i="36" s="1"/>
  <c r="P11" i="36" s="1"/>
  <c r="H25" i="36"/>
  <c r="J25" i="36" s="1"/>
  <c r="L25" i="36" s="1"/>
  <c r="N25" i="36" s="1"/>
  <c r="M25" i="36" s="1"/>
  <c r="P25" i="36" s="1"/>
  <c r="E9" i="35"/>
  <c r="C16" i="33" l="1"/>
  <c r="C17" i="33"/>
  <c r="C14" i="33"/>
  <c r="B21" i="33"/>
  <c r="C15" i="33"/>
  <c r="N12" i="35"/>
  <c r="N13" i="37" s="1"/>
  <c r="N10" i="35"/>
  <c r="N11" i="37" s="1"/>
  <c r="O11" i="35"/>
  <c r="O12" i="37" s="1"/>
  <c r="N13" i="35"/>
  <c r="N14" i="37" s="1"/>
  <c r="K13" i="35"/>
  <c r="K14" i="37" s="1"/>
  <c r="L10" i="35"/>
  <c r="L11" i="37" s="1"/>
  <c r="N9" i="35"/>
  <c r="N10" i="37" s="1"/>
  <c r="M10" i="35"/>
  <c r="M11" i="37" s="1"/>
  <c r="O12" i="35"/>
  <c r="O13" i="37" s="1"/>
  <c r="L11" i="35"/>
  <c r="L12" i="37" s="1"/>
  <c r="K10" i="35"/>
  <c r="K11" i="37" s="1"/>
  <c r="O9" i="35"/>
  <c r="O10" i="37" s="1"/>
  <c r="M12" i="35"/>
  <c r="M13" i="37" s="1"/>
  <c r="L12" i="35"/>
  <c r="L13" i="37" s="1"/>
  <c r="L13" i="35"/>
  <c r="L14" i="37" s="1"/>
  <c r="G9" i="35"/>
  <c r="L9" i="36" s="1"/>
  <c r="N11" i="35"/>
  <c r="N12" i="37" s="1"/>
  <c r="K12" i="35"/>
  <c r="K13" i="37" s="1"/>
  <c r="M9" i="35"/>
  <c r="M10" i="37" s="1"/>
  <c r="K9" i="35"/>
  <c r="K10" i="37" s="1"/>
  <c r="K11" i="35"/>
  <c r="K12" i="37" s="1"/>
  <c r="M11" i="35"/>
  <c r="M12" i="37" s="1"/>
  <c r="J9" i="36"/>
  <c r="O10" i="35"/>
  <c r="O11" i="37" s="1"/>
  <c r="L9" i="35"/>
  <c r="L10" i="37" s="1"/>
  <c r="O13" i="35"/>
  <c r="O14" i="37" s="1"/>
  <c r="M13" i="35"/>
  <c r="M14" i="37" s="1"/>
  <c r="N9" i="36" l="1"/>
  <c r="M9" i="36" s="1"/>
  <c r="P9" i="36" s="1"/>
  <c r="D14" i="33"/>
  <c r="D16" i="33"/>
  <c r="D17" i="33"/>
  <c r="D15" i="33"/>
  <c r="D18" i="33" l="1"/>
  <c r="E18" i="33" s="1"/>
  <c r="D21" i="33" l="1"/>
  <c r="E14" i="33"/>
  <c r="E15" i="33"/>
  <c r="E17" i="33"/>
  <c r="E16" i="33"/>
</calcChain>
</file>

<file path=xl/sharedStrings.xml><?xml version="1.0" encoding="utf-8"?>
<sst xmlns="http://schemas.openxmlformats.org/spreadsheetml/2006/main" count="1557" uniqueCount="377">
  <si>
    <t>Matriz Mapa de Riesgos</t>
  </si>
  <si>
    <t>Orientaciones Generales</t>
  </si>
  <si>
    <t>Las hojas se encuentran protegidas para evidar dañar las formulas, para desprotegerlas no se requiere contraseña</t>
  </si>
  <si>
    <t>Se debe ingresar información solo en las celdas identificadas con color NARANJA CLARO, las demás contienen formulas de autollenado</t>
  </si>
  <si>
    <t>El formato de fecha es: DD/MM/AAAA</t>
  </si>
  <si>
    <t>El archivo contiene las siguientes hojas:</t>
  </si>
  <si>
    <t>Columna</t>
  </si>
  <si>
    <t>Descripción - Lineamientos para el diligenciamiento</t>
  </si>
  <si>
    <t>Proceso</t>
  </si>
  <si>
    <t>Diligencie el nombre del proceso al cual se le identificarán y valorarán los riesgos.</t>
  </si>
  <si>
    <t>Objetivo del Proceso</t>
  </si>
  <si>
    <t>Diligencie el objetivo del proceso.</t>
  </si>
  <si>
    <t>Elaboración o Actualización:</t>
  </si>
  <si>
    <t>Fecha en la que realiza el diligenciamiento o actualización del mapa de riesgos, formato (DD/MM/AAAA)</t>
  </si>
  <si>
    <t>Vigencia:</t>
  </si>
  <si>
    <t>Vigencia que tiene el mapa de riesgos fecha inicio fecha final, formato (DD/MM/AAAA)</t>
  </si>
  <si>
    <t>No. de Riesgo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</si>
  <si>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</si>
  <si>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</si>
  <si>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</si>
  <si>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</si>
  <si>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t>¿PORQUÉ?
CAUSA RAÍZ</t>
  </si>
  <si>
    <t>DESCRIPCIÓN DEL RIESGO</t>
  </si>
  <si>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</si>
  <si>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</si>
  <si>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</si>
  <si>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t>RESULTADO FUENTE GENERADORA DEL EVENTO</t>
  </si>
  <si>
    <t>Se rellena automáticamente según lo seleccinado de FACTOR DEL RIESGO</t>
  </si>
  <si>
    <t xml:space="preserve">3 PROBABIL E IMPACTO INHERENTE: </t>
  </si>
  <si>
    <t>No. veces que realiza la actividad al año</t>
  </si>
  <si>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</si>
  <si>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</si>
  <si>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</si>
  <si>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</si>
  <si>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</si>
  <si>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</si>
  <si>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t>Descripción del Control</t>
  </si>
  <si>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</si>
  <si>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</si>
  <si>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</si>
  <si>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</si>
  <si>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</si>
  <si>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</si>
  <si>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</si>
  <si>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</si>
  <si>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Se calcula automáticamente según lo seleccionado en Implementación
Manual
Automático</t>
  </si>
  <si>
    <t>Informativos</t>
  </si>
  <si>
    <t>Debe seleccionar de listas desplegables
Documentación: Documentado - Sin Documentar
Frecuencia: Continua - Aleatoria
Evidencia: Con registro - Sin registro</t>
  </si>
  <si>
    <t>Valor Total del Control</t>
  </si>
  <si>
    <t>Se calcula automáticamente:
Peso del Control + Peso de la implementación</t>
  </si>
  <si>
    <t>Probabilidad residual</t>
  </si>
  <si>
    <t>Se calcula automáticamente:
% Probabilidad Riesgo Inherente-(% Probabilidad Riesgo Inherente*Valor Total del Control)</t>
  </si>
  <si>
    <t>Impacto Residual</t>
  </si>
  <si>
    <t>% Impacto Riesgo Inherente-(% Impacto Riesgo Inherente*Valor Total del Control)</t>
  </si>
  <si>
    <t>SEVERIDAD (NIVEL DE RIESGO)</t>
  </si>
  <si>
    <t>Se calcula automáticamente según CALIFICACIÓN RIESGO RESIDUAL / PROBABILIDAD E IMPACTO</t>
  </si>
  <si>
    <t>Tratamiento</t>
  </si>
  <si>
    <t>Se calcula automáticamente según SEVERIDAD (NIVEL DE RIESGO):
Extremo, Alto, Moderado: Reducir, mitigar, Transferir, Evitar
Bajo: Aceptar</t>
  </si>
  <si>
    <t>¿Requiere Plan de Acción?</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</si>
  <si>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</si>
  <si>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</si>
  <si>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</si>
  <si>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Seguimientos por parte del Líder del Proceso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</si>
  <si>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</si>
  <si>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</si>
  <si>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</si>
  <si>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</si>
  <si>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</si>
  <si>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t>Estado</t>
  </si>
  <si>
    <t>Utilice la lista de despligue que se encuentra parametrizada, le aparecerán las opciones:
Sin Iniciar, En proceso, Cerrado,
la selección en este caso dependerá de las acciones del plan que se hayan establecido en cada caso.</t>
  </si>
  <si>
    <t>Lista de datos de la matriz:</t>
  </si>
  <si>
    <t>Hoja</t>
  </si>
  <si>
    <t>Archivo creado por:</t>
  </si>
  <si>
    <t>MAPA DE RIESGOS</t>
  </si>
  <si>
    <t>VERSIÓN:</t>
  </si>
  <si>
    <t>ENTIDAD:</t>
  </si>
  <si>
    <t>PROCESO:</t>
  </si>
  <si>
    <t>OBJETIVO DEL PROCESO:</t>
  </si>
  <si>
    <t xml:space="preserve">Vigencia: </t>
  </si>
  <si>
    <t>Del</t>
  </si>
  <si>
    <t>Al</t>
  </si>
  <si>
    <t>No. de Riesgo
(Mismo consecutivo para toda la entidad)</t>
  </si>
  <si>
    <t>FACTOR DEL RIESGO</t>
  </si>
  <si>
    <t>FACTOR DE RIESGO</t>
  </si>
  <si>
    <t>SELECCIONE FUENTE GENERADORA DEL EVENTO PARA TIPO E,F,G</t>
  </si>
  <si>
    <t>VALIDACIÓN FUENTE GENERADORA DEL EVENTO PARA TIPO A,B,C,D</t>
  </si>
  <si>
    <t>DESCRIPCIÓN DEL TIPO DE FACTOR DE RIESGO</t>
  </si>
  <si>
    <t>TIPOLOGÍA</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</si>
  <si>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</si>
  <si>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</si>
  <si>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SUB CAUSAS (Si aplica)</t>
  </si>
  <si>
    <t>R1</t>
  </si>
  <si>
    <t>Transacción_u_Operación_aplica_para_LA_FT_FP</t>
  </si>
  <si>
    <t xml:space="preserve">Productos (bienes o servicios) que oferta/requiere </t>
  </si>
  <si>
    <t>Fiscal</t>
  </si>
  <si>
    <t>Posibilidad  de efecto dañoso sobre bienes de uso público</t>
  </si>
  <si>
    <t>R2</t>
  </si>
  <si>
    <t>R3</t>
  </si>
  <si>
    <t>R4</t>
  </si>
  <si>
    <t>R5</t>
  </si>
  <si>
    <t>R6</t>
  </si>
  <si>
    <t>R7</t>
  </si>
  <si>
    <t>R8</t>
  </si>
  <si>
    <t>R9</t>
  </si>
  <si>
    <t>R10</t>
  </si>
  <si>
    <t>R11</t>
  </si>
  <si>
    <t>R12</t>
  </si>
  <si>
    <t>R13</t>
  </si>
  <si>
    <t>R14</t>
  </si>
  <si>
    <t>R15</t>
  </si>
  <si>
    <t>R16</t>
  </si>
  <si>
    <t>R17</t>
  </si>
  <si>
    <t>R18</t>
  </si>
  <si>
    <t>R19</t>
  </si>
  <si>
    <t>R20</t>
  </si>
  <si>
    <t>Esta hoja se utiliza para realizar cálculos en las demás, en ella no se ingresan datos</t>
  </si>
  <si>
    <t>NO REQUIERE CLAVE PARA DESBLOQUEAR LAS HOJAS</t>
  </si>
  <si>
    <t>Eficiencia</t>
  </si>
  <si>
    <t xml:space="preserve">Atributos formalización del control </t>
  </si>
  <si>
    <t>¿QUÉ? IMPACTO</t>
  </si>
  <si>
    <t>TIPO</t>
  </si>
  <si>
    <t>Documentación</t>
  </si>
  <si>
    <t>Frecuencia</t>
  </si>
  <si>
    <t>Evidencia</t>
  </si>
  <si>
    <t>Ejecuión</t>
  </si>
  <si>
    <t>Afecta</t>
  </si>
  <si>
    <t>Reducir</t>
  </si>
  <si>
    <t>Posibilidad de pérdida Económica</t>
  </si>
  <si>
    <t>Sin Iniciar</t>
  </si>
  <si>
    <t>A_Ejecución_y_Administración_de_procesos</t>
  </si>
  <si>
    <t>Procesos</t>
  </si>
  <si>
    <t>Preventivo</t>
  </si>
  <si>
    <t>Automático</t>
  </si>
  <si>
    <t>Procedimientos</t>
  </si>
  <si>
    <t xml:space="preserve">Siempre que se ejecuta la actividad </t>
  </si>
  <si>
    <t>Con registro manual</t>
  </si>
  <si>
    <t>Interna</t>
  </si>
  <si>
    <t>Probabilidad</t>
  </si>
  <si>
    <t>Mitigar</t>
  </si>
  <si>
    <t>Posibilidad de pérdida Reputacional</t>
  </si>
  <si>
    <t>En proceso</t>
  </si>
  <si>
    <t>B_Fraude_Externo</t>
  </si>
  <si>
    <t>Detectivo</t>
  </si>
  <si>
    <t>Manual</t>
  </si>
  <si>
    <t>Sistemas de información</t>
  </si>
  <si>
    <t>Periódicamente (diario, mensual, bimestral, trimestral, semestral).</t>
  </si>
  <si>
    <t>Con registro electrónico</t>
  </si>
  <si>
    <t>Externa</t>
  </si>
  <si>
    <t>Transferir</t>
  </si>
  <si>
    <t>Posibilidad de pérdida Económica y Reputacional</t>
  </si>
  <si>
    <t>Cerrado</t>
  </si>
  <si>
    <t>C_Fraude_Interno</t>
  </si>
  <si>
    <t>Evento_Externo</t>
  </si>
  <si>
    <t>Correctivo</t>
  </si>
  <si>
    <t>Otros Esquemas</t>
  </si>
  <si>
    <t>Mixta</t>
  </si>
  <si>
    <t>Impacto</t>
  </si>
  <si>
    <t>Aceptar</t>
  </si>
  <si>
    <t>Posibilidad de pérdida Reputacional y Económica</t>
  </si>
  <si>
    <t>D_Fallas_Tecnológicas</t>
  </si>
  <si>
    <t>Evitar</t>
  </si>
  <si>
    <t>E_Relaciones_Laborales</t>
  </si>
  <si>
    <t>Talento_Humano</t>
  </si>
  <si>
    <t>F_Usuarios_Productos_y_Prácticas_Organizacionales</t>
  </si>
  <si>
    <t>G_Daños_Activos_Físicos</t>
  </si>
  <si>
    <t>Tecnologías</t>
  </si>
  <si>
    <t>Gestión</t>
  </si>
  <si>
    <t>Seg. de la Información</t>
  </si>
  <si>
    <t>Infraestructura</t>
  </si>
  <si>
    <t>Integridad Pùblica - Corrupción</t>
  </si>
  <si>
    <t>Integridad Pùblica - LA/FT/FP</t>
  </si>
  <si>
    <t>Seguridad_Información</t>
  </si>
  <si>
    <t>Integridad_Pública_Corrupción</t>
  </si>
  <si>
    <t>Integridad_Pública_LA_FT_FP</t>
  </si>
  <si>
    <t>Posibilidad de afectación económica</t>
  </si>
  <si>
    <t>Posibilidad  de efecto dañoso sobre el recurso público</t>
  </si>
  <si>
    <t>Posibilidad de perdida de integridad</t>
  </si>
  <si>
    <t>Posibilidad de pérdida económica</t>
  </si>
  <si>
    <t>Posibilidad de afectación reputacional</t>
  </si>
  <si>
    <t>Posibilidad de perdida de confidencialidad</t>
  </si>
  <si>
    <t>Posibilidad de pérdida reputacional</t>
  </si>
  <si>
    <t>Posibilidad de afectación económica y reputacional</t>
  </si>
  <si>
    <t>Posibilidad  de efecto dañoso sobre bienes de uso fiscal</t>
  </si>
  <si>
    <t>Posibilidad de perdida de disponibilidad</t>
  </si>
  <si>
    <t>Posibilidad de pérdida económica y reputacional</t>
  </si>
  <si>
    <t>Posibilidad  de efecto dañoso sobre el interes patrimonial</t>
  </si>
  <si>
    <t>Descripción</t>
  </si>
  <si>
    <t>Ejecución_administración_de_procesos</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</si>
  <si>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</si>
  <si>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</si>
  <si>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</si>
  <si>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Falta de aplicación de los procedimientos</t>
  </si>
  <si>
    <t>Contrapartes de la entidad (naturales o jurídicas)</t>
  </si>
  <si>
    <t>Fraude interno</t>
  </si>
  <si>
    <t>Daño de equipos</t>
  </si>
  <si>
    <t>Derrumbes</t>
  </si>
  <si>
    <t>Fraude Externo</t>
  </si>
  <si>
    <t>Eventos relacionados con transacciones y Operaciones realizadas por un cliente o usuario, que accede o entrega un bien o servicio a la entidad, a través de los canales dispuestos y en una jurisdicción específica.</t>
  </si>
  <si>
    <t>Falta segregación de funciones</t>
  </si>
  <si>
    <t>Soborno</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</si>
  <si>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</si>
  <si>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</si>
  <si>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</si>
  <si>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</si>
  <si>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</si>
  <si>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</si>
  <si>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</si>
  <si>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</si>
  <si>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</si>
  <si>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</si>
  <si>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</si>
  <si>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Errores en cálculos para pagos internos y externos</t>
  </si>
  <si>
    <t>Jurisdicciones (nacional o territorial)</t>
  </si>
  <si>
    <t>Corrupción</t>
  </si>
  <si>
    <t>Errores en hardware o software</t>
  </si>
  <si>
    <t>Daños a activos fijos</t>
  </si>
  <si>
    <t>Atentados, vandalismo, orden público</t>
  </si>
  <si>
    <t>Eventos relacionados con la infraestructura física de la entidad.</t>
  </si>
  <si>
    <t>Falta de supervisión o interventoría</t>
  </si>
  <si>
    <t>Errores en programas</t>
  </si>
  <si>
    <t>Eventos por situaciones externas que afectan la entidad.</t>
  </si>
  <si>
    <t xml:space="preserve">Alta rotación o insuficiencia de personal </t>
  </si>
  <si>
    <t>Acciones contrarias a las leyes o acuerdos de empleo, salud o seguridad en el trabajo</t>
  </si>
  <si>
    <t>Acciones contrarias a las leyes o acuerdos contractuales</t>
  </si>
  <si>
    <t>Falta de capacitación y otros temas relacionados con el personal</t>
  </si>
  <si>
    <t>Características de Eficiencia</t>
  </si>
  <si>
    <t>Peso</t>
  </si>
  <si>
    <t>Factor</t>
  </si>
  <si>
    <t>Tipo</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</si>
  <si>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</si>
  <si>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</si>
  <si>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</si>
  <si>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</si>
  <si>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</si>
  <si>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</si>
  <si>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Diario</t>
  </si>
  <si>
    <t>La oportunidad en que se ejecuta el control debe ayudar a prevenir la mitigación del riesgo o a detectar la materialización del riesgo de manera oportuna.</t>
  </si>
  <si>
    <t>Mensual</t>
  </si>
  <si>
    <t>Bimestral</t>
  </si>
  <si>
    <t>Trimestral</t>
  </si>
  <si>
    <t>Semestral</t>
  </si>
  <si>
    <r>
      <t xml:space="preserve">Evidencia
</t>
    </r>
    <r>
      <rPr>
        <sz val="9"/>
        <color rgb="FF4D4D4D"/>
        <rFont val="Arial"/>
        <family val="2"/>
      </rPr>
      <t>(Trazabilidad de la ejecución)</t>
    </r>
  </si>
  <si>
    <t>Se deja evidencia o rastro de la ejecución del control.</t>
  </si>
  <si>
    <r>
      <t xml:space="preserve">Ejecución 
</t>
    </r>
    <r>
      <rPr>
        <sz val="9"/>
        <color rgb="FF4D4D4D"/>
        <rFont val="Arial"/>
        <family val="2"/>
      </rPr>
      <t>(Fuentes de información internas o externas)</t>
    </r>
  </si>
  <si>
    <t>Formatos o registros internos formales.</t>
  </si>
  <si>
    <t xml:space="preserve">Externa </t>
  </si>
  <si>
    <t>Registros externos confiables (extractos bancarios, confirmaciones de autenticidad de documentos, SECOP, SIIF, SIGEP, bases de datos).</t>
  </si>
  <si>
    <t>Combinación de datos de fuentes internas y externas formales.</t>
  </si>
  <si>
    <t>IMPACTO INHERENTE</t>
  </si>
  <si>
    <t>PROBABILIDAD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</si>
  <si>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</si>
  <si>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</si>
  <si>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</si>
  <si>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</si>
  <si>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</si>
  <si>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</si>
  <si>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</si>
  <si>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</si>
  <si>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</si>
  <si>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</si>
  <si>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</si>
  <si>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</si>
  <si>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</si>
  <si>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</si>
  <si>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 Impacto</t>
  </si>
  <si>
    <t>Afectación_Económica</t>
  </si>
  <si>
    <t>Entre 10 y 50 SMLMV</t>
  </si>
  <si>
    <t>El riesgo afecta la imagen de algún área de la organización.</t>
  </si>
  <si>
    <t>Muy Baja</t>
  </si>
  <si>
    <t>La actividad que conlleva el riesgo se ejecuta como máximos 2 veces por año</t>
  </si>
  <si>
    <t>Leve</t>
  </si>
  <si>
    <t>Menor a 10 SMLMV</t>
  </si>
  <si>
    <t>Baja</t>
  </si>
  <si>
    <t>La actividad que conlleva el riesgo se ejecuta de 3 a 24 veces por año</t>
  </si>
  <si>
    <t>Menor</t>
  </si>
  <si>
    <t>El riesgo afecta la imagen de la entidad internamente, de conocimiento general nivel interno, de junta directiva y accionistas y/o de proveedores.</t>
  </si>
  <si>
    <t>Media</t>
  </si>
  <si>
    <t>La actividad que conlleva el riesgo se ejecuta de 24 a 500 veces por año</t>
  </si>
  <si>
    <t>Moderado</t>
  </si>
  <si>
    <t>Entre 50 y 100 SMLMV</t>
  </si>
  <si>
    <t>El riesgo afecta la imagen de la entidad con algunos usuarios de relevancia frente al logro de los objetivos.</t>
  </si>
  <si>
    <t>Alta</t>
  </si>
  <si>
    <t>La actividad que conlleva el riesgo se ejecuta mínimo 500 veces al año y máximo 5.000 veces por año</t>
  </si>
  <si>
    <t>Mayor</t>
  </si>
  <si>
    <t>Entre 100 y 500 SMLMV</t>
  </si>
  <si>
    <t>El riesgo afecta la imagen de la entidad con efecto publicitario sostenido a nivel de sector administrativo, nivel departamental o municipal.</t>
  </si>
  <si>
    <t>Muy Alta</t>
  </si>
  <si>
    <t>La actividad que conlleva el riesgo se ejecuta más de 5.000 veces por año</t>
  </si>
  <si>
    <t>Catastrófico</t>
  </si>
  <si>
    <t>Mayor a 500 SMLMV</t>
  </si>
  <si>
    <t>El riesgo afecta la imagen de la entidad a nivel nacional, con efecto publicitario sostenido a nivel país</t>
  </si>
  <si>
    <t>N/A</t>
  </si>
  <si>
    <t>MAPA DE CALOR RIESGO INHERENTE</t>
  </si>
  <si>
    <t>CALIFICACIÓN RIESGO INHERENTE</t>
  </si>
  <si>
    <t>No. DEL RIESGO</t>
  </si>
  <si>
    <t>RIESGO</t>
  </si>
  <si>
    <t>Alto</t>
  </si>
  <si>
    <t>Extremo</t>
  </si>
  <si>
    <t>Bajo</t>
  </si>
  <si>
    <t>NIVELES DE RIESGO</t>
  </si>
  <si>
    <t xml:space="preserve"> </t>
  </si>
  <si>
    <t>VALORACIÓN DEL CONTROL</t>
  </si>
  <si>
    <t xml:space="preserve">Peso del Control + Peso de la implementación </t>
  </si>
  <si>
    <t>% Probabilidad Riesgo Inherente-(% Probabilidad Riesgo Inherente*Valor Total del Control)</t>
  </si>
  <si>
    <t>NIVEL</t>
  </si>
  <si>
    <t>Atributos del control</t>
  </si>
  <si>
    <t>% MIN</t>
  </si>
  <si>
    <t>% MAX</t>
  </si>
  <si>
    <t>% Probabilidad Riesgo Inherente</t>
  </si>
  <si>
    <t>% Impacto Riesgo Inherente</t>
  </si>
  <si>
    <t>No. Control</t>
  </si>
  <si>
    <t xml:space="preserve">Formalización del control </t>
  </si>
  <si>
    <t>Responsable
(Cargo y/o Aplicativo)</t>
  </si>
  <si>
    <t>Acción
(Inicia con un verbo)</t>
  </si>
  <si>
    <t>Complemento (Periodicidad - Observaciones o Desviaciones)</t>
  </si>
  <si>
    <t>Descripción del control</t>
  </si>
  <si>
    <t>Evidencia
(Trazabilidad de la ejecución)</t>
  </si>
  <si>
    <t>Ejecución</t>
  </si>
  <si>
    <t>Probabilidad residual Final</t>
  </si>
  <si>
    <t>Impacto Residual Final</t>
  </si>
  <si>
    <t>MAPA DE CALOR RIESGO RESIDUAL</t>
  </si>
  <si>
    <t>CALIFICACIÓN RIESGO RESIDUAL</t>
  </si>
  <si>
    <t>Probabilidad Residual</t>
  </si>
  <si>
    <t>Severidad 
(Nivel de Riesgo)</t>
  </si>
  <si>
    <t>Plan de Acción</t>
  </si>
  <si>
    <t>% Probabilidad Inherente</t>
  </si>
  <si>
    <t>% Impacto Inherente</t>
  </si>
  <si>
    <t>% Probabilidad Residual</t>
  </si>
  <si>
    <t>% Impacto Residual</t>
  </si>
  <si>
    <t xml:space="preserve">Determine el tratamiento a seguir 
</t>
  </si>
  <si>
    <t>Definición del Tratamiento</t>
  </si>
  <si>
    <t>Descripción de la Acción, basado en el análisis de causas</t>
  </si>
  <si>
    <t>Responsable 
(Cargo)</t>
  </si>
  <si>
    <t>Fecha de Inicio</t>
  </si>
  <si>
    <t>Fecha de Finalización</t>
  </si>
  <si>
    <t>Seguimiento 1 (Fecha y avance)</t>
  </si>
  <si>
    <t>Seguimiento 2 (Fecha y avance)</t>
  </si>
  <si>
    <t>Seguimiento 3 ... (Fecha y avance)</t>
  </si>
  <si>
    <t>Verificación por parte de segunda línea de defensa o quien haga sus veces 
(Fecha y Descripción)</t>
  </si>
  <si>
    <t>Verificación por parte de la Oficina de Control Interno o quien haga sus veces 
(Fecha y Descripción)</t>
  </si>
  <si>
    <t>Reducir_Mitigar</t>
  </si>
  <si>
    <t>Reducir_mitigar_Transferir_Evitar</t>
  </si>
  <si>
    <t>Requiere Plan de Acción</t>
  </si>
  <si>
    <t>Reducir_Transferir</t>
  </si>
  <si>
    <t>No requiere Plan de Acción</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</si>
  <si>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</si>
  <si>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</si>
  <si>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</si>
  <si>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</si>
  <si>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</si>
  <si>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RIESGO INHERENTE DEL PROCESO</t>
  </si>
  <si>
    <t>RIESGO RESIDUAL DEL PROCESO</t>
  </si>
  <si>
    <t>Sumatoria de riesgos Extremos</t>
  </si>
  <si>
    <t>Sumatoria de riesgos altos</t>
  </si>
  <si>
    <t>Sumatoria de riesgos moderados</t>
  </si>
  <si>
    <t>Sumatoria de Riesgos bajos</t>
  </si>
  <si>
    <t>Total</t>
  </si>
  <si>
    <r>
      <t xml:space="preserve">Antes de iniciar con el diligenciamiento de la información en la matriz, se requiere haber avanzado en el análisis del </t>
    </r>
    <r>
      <rPr>
        <b/>
        <sz val="11"/>
        <rFont val="Verdana"/>
        <family val="2"/>
      </rPr>
      <t>proceso, su objetivo, alcance, actividades clave</t>
    </r>
    <r>
      <rPr>
        <sz val="11"/>
        <rFont val="Verdana"/>
        <family val="2"/>
      </rPr>
      <t xml:space="preserve">, considere los lineamientos establecidos en el </t>
    </r>
    <r>
      <rPr>
        <b/>
        <sz val="11"/>
        <color theme="9" tint="-0.249977111117893"/>
        <rFont val="Verdana"/>
        <family val="2"/>
      </rPr>
      <t>Paso 2: identificación del riesgo</t>
    </r>
    <r>
      <rPr>
        <sz val="11"/>
        <rFont val="Verdana"/>
        <family val="2"/>
      </rPr>
      <t xml:space="preserve">, donde se explica ampliamente las bases para adelantar este análisis.
Así mismo, considere en el </t>
    </r>
    <r>
      <rPr>
        <b/>
        <sz val="11"/>
        <color theme="9" tint="-0.249977111117893"/>
        <rFont val="Verdana"/>
        <family val="2"/>
      </rPr>
      <t>Paso 3: valoración del riesgo</t>
    </r>
    <r>
      <rPr>
        <sz val="11"/>
        <rFont val="Verdana"/>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</si>
  <si>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r>
      <t>1 INSTRUCTIVO:</t>
    </r>
    <r>
      <rPr>
        <sz val="11"/>
        <rFont val="Verdana"/>
        <family val="2"/>
      </rPr>
      <t xml:space="preserve"> Identifica el contenido del archivo y su funcionalidad</t>
    </r>
  </si>
  <si>
    <r>
      <t>2 CONTEXTO E IDENTIFICACIÓN:</t>
    </r>
    <r>
      <rPr>
        <sz val="11"/>
        <rFont val="Verdana"/>
        <family val="2"/>
      </rPr>
      <t xml:space="preserve"> Se establece el Número, Descripción y Factor del riesgo</t>
    </r>
  </si>
  <si>
    <r>
      <t xml:space="preserve">Circunstancias bajo las cuales se presenta el riesgo, es la situación más evidente frente al riesgo, redacte de la forma más concreta posible.
(Iniciar con la palabra </t>
    </r>
    <r>
      <rPr>
        <b/>
        <sz val="9"/>
        <rFont val="Verdana"/>
        <family val="2"/>
      </rPr>
      <t>por</t>
    </r>
    <r>
      <rPr>
        <sz val="9"/>
        <rFont val="Verdana"/>
        <family val="2"/>
      </rPr>
      <t>)</t>
    </r>
  </si>
  <si>
    <r>
      <t xml:space="preserve">Causa  principal  o básica, corresponde a las razones por la cuales se puede presentar  el riesgo, redacte de la forma más concreta posible.
(Iniciar </t>
    </r>
    <r>
      <rPr>
        <b/>
        <sz val="9"/>
        <rFont val="Verdana"/>
        <family val="2"/>
      </rPr>
      <t>con debido a</t>
    </r>
    <r>
      <rPr>
        <sz val="9"/>
        <rFont val="Verdana"/>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</si>
  <si>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Verdana"/>
        <family val="2"/>
      </rPr>
      <t>POSIBILIDAD DE + Impacto para la entidad (Qué) + Causa Inmediata (Cómo) + Causa Raíz (Por qué)</t>
    </r>
    <r>
      <rPr>
        <sz val="9"/>
        <rFont val="Verdana"/>
        <family val="2"/>
      </rPr>
      <t xml:space="preserve"> 
(Se genera automáticamente)</t>
    </r>
  </si>
  <si>
    <r>
      <rPr>
        <b/>
        <sz val="9"/>
        <rFont val="Verdana"/>
        <family val="2"/>
      </rPr>
      <t>Si en TIPO seleccioneó las opiciones:</t>
    </r>
    <r>
      <rPr>
        <sz val="9"/>
        <rFont val="Verdana"/>
        <family val="2"/>
      </rPr>
      <t xml:space="preserve">
E_Relaciones_Laborales
F_Usuarios_Productos_y_Prácticas_Organizacionales
G_Daños_Activos_Físicos
</t>
    </r>
    <r>
      <rPr>
        <b/>
        <sz val="9"/>
        <rFont val="Verdana"/>
        <family val="2"/>
      </rPr>
      <t>Debe definir la fuente generadora de la lista desplegable</t>
    </r>
  </si>
  <si>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Verdana"/>
        <family val="2"/>
      </rPr>
      <t>La matriz calcula automáticamente:</t>
    </r>
    <r>
      <rPr>
        <sz val="9"/>
        <rFont val="Verdana"/>
        <family val="2"/>
      </rPr>
      <t xml:space="preserve">
Frecuencia de la Actividad
% Probabilidad
Nivel Probabilidad
</t>
    </r>
  </si>
  <si>
    <r>
      <t>4 MAPA CALOR INHERENTE:</t>
    </r>
    <r>
      <rPr>
        <sz val="11"/>
        <rFont val="Verdana"/>
        <family val="2"/>
      </rPr>
      <t xml:space="preserve"> Representación gráfica de la ubicación de cada riesgo inherente en el mapa de calor (En esta hoja no se ingresan datos)</t>
    </r>
  </si>
  <si>
    <r>
      <t>5 VALORACIÓN DEL CONTROL:</t>
    </r>
    <r>
      <rPr>
        <sz val="11"/>
        <rFont val="Verdana"/>
        <family val="2"/>
      </rPr>
      <t xml:space="preserve"> Se realiza la descripción y atributos del control, calcula automáticamente el Valor Total del Control, Probabilidad residual e Impacto Residual</t>
    </r>
  </si>
  <si>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Verdana"/>
        <family val="2"/>
      </rPr>
      <t>Responsable de ejecutar el control + Acción + Complemento</t>
    </r>
  </si>
  <si>
    <r>
      <t>6 MAPA CALOR RESIDUAL:</t>
    </r>
    <r>
      <rPr>
        <sz val="11"/>
        <rFont val="Verdana"/>
        <family val="2"/>
      </rPr>
      <t xml:space="preserve"> Representación gráfica de la ubicación de cada riesgo residual en el mapa de calor (En esta hoja no se ingresan datos)</t>
    </r>
  </si>
  <si>
    <r>
      <t>7 MAPA CALOR INHEREN Y RESIDUAL:</t>
    </r>
    <r>
      <rPr>
        <sz val="11"/>
        <rFont val="Verdana"/>
        <family val="2"/>
      </rPr>
      <t xml:space="preserve"> Comparación gráfica de la ubicación de cada riesgo inherente y residual en el mapa de calor (En esta hoja no se ingresan dados)</t>
    </r>
  </si>
  <si>
    <r>
      <t>8 MAPA RIESGOS:</t>
    </r>
    <r>
      <rPr>
        <sz val="11"/>
        <rFont val="Verdana"/>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</si>
  <si>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9 RIESGO DEL PROCESO:</t>
    </r>
    <r>
      <rPr>
        <sz val="11"/>
        <rFont val="Verdana"/>
        <family val="2"/>
      </rPr>
      <t xml:space="preserve"> Calcula el nivel de riesgo del proceso (En esta hoja no se ingresan datos)</t>
    </r>
  </si>
  <si>
    <r>
      <t>10 CONTROL DE CAMBIOS:</t>
    </r>
    <r>
      <rPr>
        <sz val="11"/>
        <rFont val="Verdana"/>
        <family val="2"/>
      </rPr>
      <t xml:space="preserve"> En ella se debe registrar los cambios al formato y al contenido del mismo</t>
    </r>
  </si>
  <si>
    <r>
      <t>11 FORMULAS:</t>
    </r>
    <r>
      <rPr>
        <sz val="11"/>
        <rFont val="Verdana"/>
        <family val="2"/>
      </rPr>
      <t xml:space="preserve"> La información que contiene se utiliza para realizar operaciones en las demás hojas (En esta hoja no se ingresan datos)</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</si>
  <si>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Verdana"/>
        <family val="2"/>
      </rPr>
      <t>POSIBILIDAD DE + Impacto para la entidad (Qué) + Causa Inmediata (Cómo) + Causa Raíz (Por qué)</t>
    </r>
    <r>
      <rPr>
        <sz val="9"/>
        <rFont val="Verdana"/>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</si>
  <si>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Verdana"/>
        <family val="2"/>
      </rPr>
      <t>Responsable de ejecutar el control + Acción + Complemento</t>
    </r>
  </si>
  <si>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Verdana"/>
        <family val="2"/>
      </rPr>
      <t>Guía para la Administración del Riesgo y el diseño de controles V7</t>
    </r>
    <r>
      <rPr>
        <sz val="10"/>
        <rFont val="Verdana"/>
        <family val="2"/>
      </rPr>
      <t>. El formato cuenta con celdas parametrizadas y permite contar con los respectivos mapas de calor para riesgo inherente y riesgo residual.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</si>
</sst>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sz val="12"/>
      <name val="Times New Roman"/>
      <family val="1"/>
    </font>
    <font>
      <b/>
      <sz val="8"/>
      <name val="Tahoma"/>
      <family val="2"/>
    </font>
    <font>
      <b/>
      <sz val="12"/>
      <color rgb="FFFF0000"/>
      <name val="Tahoma"/>
      <family val="2"/>
    </font>
    <font>
      <sz val="11"/>
      <color theme="1"/>
      <name val="Helvetica"/>
      <family val="2"/>
    </font>
    <font>
      <sz val="11"/>
      <color rgb="FF000000"/>
      <name val="Helvetica"/>
      <family val="2"/>
    </font>
    <font>
      <sz val="11"/>
      <color theme="1"/>
      <name val="Calibri"/>
      <family val="2"/>
      <scheme val="minor"/>
    </font>
    <font>
      <b/>
      <sz val="9"/>
      <color rgb="FFFFFFFF"/>
      <name val="Arial"/>
      <family val="2"/>
    </font>
    <font>
      <b/>
      <sz val="9"/>
      <color rgb="FF4D4D4D"/>
      <name val="Arial"/>
      <family val="2"/>
    </font>
    <font>
      <sz val="9"/>
      <color rgb="FF4D4D4D"/>
      <name val="Arial"/>
      <family val="2"/>
    </font>
    <font>
      <sz val="7"/>
      <color rgb="FF4D4D4D"/>
      <name val="Arial"/>
      <family val="2"/>
    </font>
    <font>
      <sz val="11"/>
      <color theme="1"/>
      <name val="Verdana"/>
      <family val="2"/>
    </font>
    <font>
      <b/>
      <sz val="14"/>
      <name val="Verdana"/>
      <family val="2"/>
    </font>
    <font>
      <sz val="10"/>
      <name val="Verdana"/>
      <family val="2"/>
    </font>
    <font>
      <b/>
      <sz val="10"/>
      <color theme="9" tint="-0.249977111117893"/>
      <name val="Verdana"/>
      <family val="2"/>
    </font>
    <font>
      <b/>
      <u/>
      <sz val="11"/>
      <name val="Verdana"/>
      <family val="2"/>
    </font>
    <font>
      <b/>
      <sz val="11"/>
      <name val="Verdana"/>
      <family val="2"/>
    </font>
    <font>
      <sz val="11"/>
      <name val="Verdana"/>
      <family val="2"/>
    </font>
    <font>
      <b/>
      <sz val="11"/>
      <color theme="9" tint="-0.249977111117893"/>
      <name val="Verdana"/>
      <family val="2"/>
    </font>
    <font>
      <b/>
      <sz val="9"/>
      <name val="Verdana"/>
      <family val="2"/>
    </font>
    <font>
      <sz val="9"/>
      <name val="Verdana"/>
      <family val="2"/>
    </font>
    <font>
      <b/>
      <sz val="9"/>
      <color theme="9" tint="-0.249977111117893"/>
      <name val="Verdana"/>
      <family val="2"/>
    </font>
    <font>
      <b/>
      <sz val="10"/>
      <name val="Verdana"/>
      <family val="2"/>
    </font>
    <font>
      <b/>
      <sz val="11"/>
      <color theme="1"/>
      <name val="Verdana"/>
      <family val="2"/>
    </font>
  </fonts>
  <fills count="20">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rgb="FF00B0F0"/>
        <bgColor indexed="64"/>
      </patternFill>
    </fill>
    <fill>
      <patternFill patternType="solid">
        <fgColor rgb="FFADDB7B"/>
        <bgColor indexed="64"/>
      </patternFill>
    </fill>
    <fill>
      <patternFill patternType="solid">
        <fgColor rgb="FF01B150"/>
        <bgColor indexed="64"/>
      </patternFill>
    </fill>
    <fill>
      <patternFill patternType="solid">
        <fgColor rgb="FFFFFC66"/>
        <bgColor indexed="64"/>
      </patternFill>
    </fill>
    <fill>
      <patternFill patternType="solid">
        <fgColor rgb="FFFF2500"/>
        <bgColor indexed="64"/>
      </patternFill>
    </fill>
    <fill>
      <patternFill patternType="solid">
        <fgColor theme="4" tint="0.79998168889431442"/>
        <bgColor theme="4" tint="0.79998168889431442"/>
      </patternFill>
    </fill>
    <fill>
      <patternFill patternType="solid">
        <fgColor rgb="FF4F81BD"/>
        <bgColor indexed="64"/>
      </patternFill>
    </fill>
    <fill>
      <patternFill patternType="solid">
        <fgColor rgb="FFFFFF00"/>
        <bgColor indexed="64"/>
      </patternFill>
    </fill>
    <fill>
      <patternFill patternType="solid">
        <fgColor theme="4" tint="0.39997558519241921"/>
        <bgColor indexed="64"/>
      </patternFill>
    </fill>
    <fill>
      <patternFill patternType="solid">
        <fgColor rgb="FF00B05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32" fillId="0" borderId="0"/>
    <xf numFmtId="9" fontId="37" fillId="0" borderId="0" applyFont="0" applyFill="0" applyBorder="0" applyAlignment="0" applyProtection="0"/>
  </cellStyleXfs>
  <cellXfs count="550">
    <xf numFmtId="0" fontId="0" fillId="0" borderId="0" xfId="0"/>
    <xf numFmtId="0" fontId="6"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left"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4" fillId="0" borderId="0" xfId="0" applyFont="1" applyAlignment="1">
      <alignment horizontal="left"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2"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5" fillId="0" borderId="1" xfId="2" applyFont="1" applyBorder="1" applyAlignment="1">
      <alignment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19" fillId="0" borderId="1" xfId="0" applyFont="1" applyBorder="1" applyAlignment="1">
      <alignment vertical="center" wrapText="1"/>
    </xf>
    <xf numFmtId="9" fontId="19" fillId="0" borderId="26" xfId="0" applyNumberFormat="1" applyFont="1" applyBorder="1" applyAlignment="1">
      <alignment horizontal="center" vertical="center" wrapText="1"/>
    </xf>
    <xf numFmtId="9" fontId="19" fillId="0" borderId="1" xfId="0" applyNumberFormat="1" applyFont="1" applyBorder="1" applyAlignment="1">
      <alignment horizontal="center" vertical="center" wrapText="1"/>
    </xf>
    <xf numFmtId="0" fontId="19" fillId="0" borderId="33" xfId="0" applyFont="1" applyBorder="1" applyAlignment="1">
      <alignment vertical="center" wrapText="1"/>
    </xf>
    <xf numFmtId="0" fontId="19" fillId="0" borderId="1" xfId="0" applyFont="1" applyBorder="1" applyAlignment="1">
      <alignment horizontal="justify" vertical="center" wrapText="1"/>
    </xf>
    <xf numFmtId="0" fontId="19" fillId="0" borderId="26" xfId="0" applyFont="1" applyBorder="1" applyAlignment="1">
      <alignment vertical="center" wrapText="1"/>
    </xf>
    <xf numFmtId="0" fontId="19" fillId="7"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1" fillId="0" borderId="0" xfId="2" applyFont="1" applyAlignment="1">
      <alignment horizontal="center" vertical="center" wrapText="1"/>
    </xf>
    <xf numFmtId="0" fontId="5" fillId="0" borderId="5" xfId="2" applyFont="1" applyBorder="1" applyAlignment="1">
      <alignment vertical="center" wrapText="1"/>
    </xf>
    <xf numFmtId="9" fontId="5" fillId="0" borderId="5" xfId="2"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4" fillId="3"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4" borderId="0" xfId="2" applyFont="1" applyFill="1" applyAlignment="1">
      <alignment vertical="center" wrapText="1"/>
    </xf>
    <xf numFmtId="0" fontId="13" fillId="0" borderId="1" xfId="2" applyFont="1" applyBorder="1" applyAlignment="1">
      <alignment vertical="center"/>
    </xf>
    <xf numFmtId="0" fontId="2" fillId="2" borderId="0" xfId="2" applyFill="1"/>
    <xf numFmtId="0" fontId="2" fillId="2" borderId="0" xfId="2" applyFill="1" applyAlignment="1">
      <alignment horizontal="center" vertical="center"/>
    </xf>
    <xf numFmtId="0" fontId="13" fillId="0" borderId="0" xfId="2" applyFont="1" applyAlignment="1">
      <alignment horizontal="center" vertical="center"/>
    </xf>
    <xf numFmtId="0" fontId="13"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3" fillId="0" borderId="24" xfId="2" applyFont="1" applyBorder="1" applyAlignment="1">
      <alignment vertical="center" wrapText="1"/>
    </xf>
    <xf numFmtId="0" fontId="13" fillId="0" borderId="4" xfId="2" applyFont="1" applyBorder="1" applyAlignment="1">
      <alignment vertical="center" wrapText="1"/>
    </xf>
    <xf numFmtId="0" fontId="13"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3" fillId="0" borderId="0" xfId="2" applyFont="1" applyAlignment="1">
      <alignment vertical="center" wrapText="1"/>
    </xf>
    <xf numFmtId="0" fontId="2" fillId="0" borderId="0" xfId="2" applyAlignment="1">
      <alignment horizontal="center" vertical="center" wrapText="1"/>
    </xf>
    <xf numFmtId="0" fontId="13" fillId="0" borderId="24"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Border="1" applyAlignment="1">
      <alignment vertical="center" wrapText="1"/>
    </xf>
    <xf numFmtId="0" fontId="24" fillId="0" borderId="1" xfId="0" applyFont="1" applyBorder="1" applyAlignment="1">
      <alignment horizontal="center" vertical="center" wrapText="1" readingOrder="1"/>
    </xf>
    <xf numFmtId="0" fontId="24"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5"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0" fillId="0" borderId="4" xfId="0" applyNumberFormat="1" applyFont="1" applyBorder="1" applyAlignment="1">
      <alignment horizontal="center" vertical="center" wrapText="1"/>
    </xf>
    <xf numFmtId="0" fontId="2" fillId="0" borderId="0" xfId="2" applyAlignment="1">
      <alignment horizontal="justify" vertical="center" wrapText="1"/>
    </xf>
    <xf numFmtId="0" fontId="26" fillId="8" borderId="1" xfId="0" applyFont="1" applyFill="1" applyBorder="1" applyAlignment="1">
      <alignment horizontal="center" vertical="center" wrapText="1" readingOrder="1"/>
    </xf>
    <xf numFmtId="0" fontId="2" fillId="6"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5" fillId="0" borderId="0" xfId="3" applyFont="1" applyAlignment="1">
      <alignment horizontal="center" vertical="center"/>
    </xf>
    <xf numFmtId="0" fontId="26" fillId="9" borderId="1" xfId="0" applyFont="1" applyFill="1" applyBorder="1" applyAlignment="1">
      <alignment horizontal="center" vertical="center" wrapText="1" readingOrder="1"/>
    </xf>
    <xf numFmtId="0" fontId="27" fillId="0" borderId="0" xfId="3" applyFont="1" applyAlignment="1">
      <alignment vertical="center" textRotation="90" wrapText="1"/>
    </xf>
    <xf numFmtId="0" fontId="28" fillId="0" borderId="0" xfId="3" applyFont="1" applyAlignment="1">
      <alignment horizontal="center" vertical="center" wrapText="1"/>
    </xf>
    <xf numFmtId="0" fontId="25" fillId="0" borderId="0" xfId="3" applyFont="1" applyAlignment="1">
      <alignment horizontal="center" vertical="center" wrapText="1"/>
    </xf>
    <xf numFmtId="0" fontId="26" fillId="5" borderId="1" xfId="0" applyFont="1" applyFill="1" applyBorder="1" applyAlignment="1">
      <alignment horizontal="center" vertical="center" wrapText="1" readingOrder="1"/>
    </xf>
    <xf numFmtId="0" fontId="24" fillId="0" borderId="28" xfId="0" applyFont="1" applyBorder="1" applyAlignment="1">
      <alignment horizontal="center" vertical="center" wrapText="1" readingOrder="1"/>
    </xf>
    <xf numFmtId="0" fontId="26" fillId="5" borderId="28" xfId="0" applyFont="1" applyFill="1" applyBorder="1" applyAlignment="1">
      <alignment horizontal="center" vertical="center" wrapText="1" readingOrder="1"/>
    </xf>
    <xf numFmtId="0" fontId="26" fillId="9" borderId="28" xfId="0" applyFont="1" applyFill="1" applyBorder="1" applyAlignment="1">
      <alignment horizontal="center" vertical="center" wrapText="1" readingOrder="1"/>
    </xf>
    <xf numFmtId="0" fontId="26" fillId="8" borderId="28" xfId="0" applyFont="1" applyFill="1" applyBorder="1" applyAlignment="1">
      <alignment horizontal="center" vertical="center" wrapText="1" readingOrder="1"/>
    </xf>
    <xf numFmtId="0" fontId="2" fillId="6"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5" fillId="0" borderId="0" xfId="3" applyFont="1" applyAlignment="1">
      <alignment vertical="center"/>
    </xf>
    <xf numFmtId="0" fontId="2" fillId="6" borderId="1" xfId="0" applyFont="1" applyFill="1" applyBorder="1" applyAlignment="1">
      <alignment horizontal="center" vertical="center" wrapText="1" readingOrder="1"/>
    </xf>
    <xf numFmtId="0" fontId="23" fillId="0" borderId="0" xfId="0" applyFont="1" applyAlignment="1">
      <alignment vertical="center" readingOrder="1"/>
    </xf>
    <xf numFmtId="0" fontId="29"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13" fillId="0" borderId="1" xfId="0" applyFont="1" applyBorder="1" applyAlignment="1">
      <alignment horizontal="center" vertical="center" wrapText="1"/>
    </xf>
    <xf numFmtId="0" fontId="2" fillId="2" borderId="0" xfId="2" applyFill="1" applyAlignment="1">
      <alignment horizontal="left"/>
    </xf>
    <xf numFmtId="0" fontId="13" fillId="0" borderId="0" xfId="2" applyFont="1" applyAlignment="1">
      <alignment horizontal="left" vertical="center"/>
    </xf>
    <xf numFmtId="0" fontId="13" fillId="0" borderId="0" xfId="2" applyFont="1" applyAlignment="1">
      <alignment vertical="center" wrapText="1"/>
    </xf>
    <xf numFmtId="9" fontId="2" fillId="0" borderId="4" xfId="2" applyNumberFormat="1" applyBorder="1" applyAlignment="1">
      <alignment horizontal="center" vertical="center" wrapText="1"/>
    </xf>
    <xf numFmtId="9" fontId="20"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3" fillId="0" borderId="0" xfId="2" applyNumberFormat="1" applyFont="1" applyAlignment="1">
      <alignment horizontal="center" vertical="center"/>
    </xf>
    <xf numFmtId="14" fontId="13"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4" fillId="4" borderId="0" xfId="2" applyFont="1" applyFill="1" applyAlignment="1">
      <alignment vertical="center" wrapText="1"/>
    </xf>
    <xf numFmtId="0" fontId="5" fillId="4" borderId="0" xfId="2" applyFont="1" applyFill="1" applyAlignment="1">
      <alignment vertical="center" wrapText="1"/>
    </xf>
    <xf numFmtId="0" fontId="0" fillId="4"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wrapText="1"/>
    </xf>
    <xf numFmtId="0" fontId="22" fillId="0" borderId="1" xfId="0" applyFont="1" applyBorder="1" applyAlignment="1">
      <alignment wrapText="1"/>
    </xf>
    <xf numFmtId="0" fontId="20" fillId="0" borderId="1" xfId="0" applyFont="1" applyBorder="1" applyAlignment="1">
      <alignment wrapText="1"/>
    </xf>
    <xf numFmtId="0" fontId="22" fillId="0" borderId="4" xfId="0" applyFont="1" applyBorder="1" applyAlignment="1">
      <alignment wrapText="1"/>
    </xf>
    <xf numFmtId="9" fontId="20" fillId="0" borderId="1" xfId="0" applyNumberFormat="1" applyFont="1" applyBorder="1" applyAlignment="1">
      <alignment wrapText="1"/>
    </xf>
    <xf numFmtId="0" fontId="20" fillId="0" borderId="4" xfId="0" applyFont="1" applyBorder="1" applyAlignment="1">
      <alignment wrapText="1"/>
    </xf>
    <xf numFmtId="0" fontId="12" fillId="0" borderId="1" xfId="2" applyFont="1" applyBorder="1" applyAlignment="1">
      <alignment horizontal="center" vertical="center" wrapText="1"/>
    </xf>
    <xf numFmtId="0" fontId="22"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0" fontId="20" fillId="0" borderId="8" xfId="0" applyFont="1" applyBorder="1" applyAlignment="1">
      <alignment wrapText="1"/>
    </xf>
    <xf numFmtId="0" fontId="22" fillId="0" borderId="0" xfId="0" applyFont="1" applyAlignment="1">
      <alignment wrapText="1"/>
    </xf>
    <xf numFmtId="0" fontId="20" fillId="0" borderId="11" xfId="0" applyFont="1" applyBorder="1" applyAlignment="1">
      <alignment wrapText="1"/>
    </xf>
    <xf numFmtId="0" fontId="20" fillId="0" borderId="34" xfId="0" applyFont="1" applyBorder="1" applyAlignment="1">
      <alignment wrapText="1"/>
    </xf>
    <xf numFmtId="0" fontId="20" fillId="0" borderId="3" xfId="0" applyFont="1" applyBorder="1" applyAlignment="1">
      <alignment wrapText="1"/>
    </xf>
    <xf numFmtId="0" fontId="20" fillId="0" borderId="26" xfId="0" applyFont="1" applyBorder="1" applyAlignment="1">
      <alignment wrapText="1"/>
    </xf>
    <xf numFmtId="0" fontId="2" fillId="2" borderId="3" xfId="2" applyFill="1" applyBorder="1" applyAlignment="1">
      <alignment wrapText="1"/>
    </xf>
    <xf numFmtId="0" fontId="20" fillId="0" borderId="27" xfId="0" applyFont="1" applyBorder="1" applyAlignment="1">
      <alignment wrapText="1"/>
    </xf>
    <xf numFmtId="0" fontId="20" fillId="0" borderId="29" xfId="0" applyFont="1" applyBorder="1" applyAlignment="1">
      <alignment wrapText="1"/>
    </xf>
    <xf numFmtId="0" fontId="20" fillId="0" borderId="24" xfId="0" applyFont="1" applyBorder="1" applyAlignment="1">
      <alignment wrapText="1"/>
    </xf>
    <xf numFmtId="0" fontId="20" fillId="0" borderId="33" xfId="0" applyFont="1" applyBorder="1" applyAlignment="1">
      <alignment wrapText="1"/>
    </xf>
    <xf numFmtId="0" fontId="2" fillId="2" borderId="27" xfId="2" applyFill="1" applyBorder="1" applyAlignment="1">
      <alignment wrapText="1"/>
    </xf>
    <xf numFmtId="0" fontId="21" fillId="0" borderId="29" xfId="0" applyFont="1" applyBorder="1" applyAlignment="1">
      <alignment horizontal="left" vertical="center" wrapText="1"/>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18"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0" fillId="0" borderId="28" xfId="0" applyNumberFormat="1" applyBorder="1" applyAlignment="1">
      <alignment horizontal="center" vertical="center" wrapText="1"/>
    </xf>
    <xf numFmtId="9" fontId="5" fillId="0" borderId="36"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3" borderId="3" xfId="0" applyNumberFormat="1" applyFill="1" applyBorder="1" applyAlignment="1" applyProtection="1">
      <alignment horizontal="center" vertical="center" wrapText="1"/>
      <protection locked="0"/>
    </xf>
    <xf numFmtId="9" fontId="0" fillId="3" borderId="27" xfId="0" applyNumberFormat="1" applyFill="1" applyBorder="1" applyAlignment="1" applyProtection="1">
      <alignment horizontal="center" vertical="center" wrapText="1"/>
      <protection locked="0"/>
    </xf>
    <xf numFmtId="0" fontId="31" fillId="0" borderId="38" xfId="2" applyFont="1" applyBorder="1" applyAlignment="1">
      <alignment horizontal="center" vertical="center" wrapText="1"/>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2" fillId="0" borderId="1" xfId="0" applyFont="1" applyBorder="1" applyAlignment="1">
      <alignment wrapText="1"/>
    </xf>
    <xf numFmtId="0" fontId="26" fillId="0" borderId="0" xfId="0" applyFont="1" applyAlignment="1">
      <alignment horizontal="center" vertical="center" wrapText="1" readingOrder="1"/>
    </xf>
    <xf numFmtId="9" fontId="2" fillId="0" borderId="0" xfId="2" applyNumberFormat="1" applyAlignment="1">
      <alignment horizontal="center" vertical="center" wrapText="1"/>
    </xf>
    <xf numFmtId="9" fontId="20" fillId="0" borderId="0" xfId="0" applyNumberFormat="1" applyFont="1" applyAlignment="1">
      <alignment horizontal="center" vertical="center" wrapText="1"/>
    </xf>
    <xf numFmtId="9" fontId="20" fillId="0" borderId="0" xfId="0" applyNumberFormat="1" applyFont="1" applyAlignment="1">
      <alignment horizontal="left" vertical="center" wrapText="1"/>
    </xf>
    <xf numFmtId="0" fontId="6" fillId="0" borderId="8" xfId="2" applyFont="1" applyBorder="1" applyAlignment="1">
      <alignment horizontal="justify" vertical="center" wrapText="1"/>
    </xf>
    <xf numFmtId="3" fontId="6" fillId="3" borderId="3" xfId="2" applyNumberFormat="1" applyFont="1" applyFill="1" applyBorder="1" applyAlignment="1" applyProtection="1">
      <alignment horizontal="center" vertical="center" wrapText="1"/>
      <protection locked="0"/>
    </xf>
    <xf numFmtId="0" fontId="6" fillId="3" borderId="3" xfId="2" applyFont="1" applyFill="1" applyBorder="1" applyAlignment="1" applyProtection="1">
      <alignment horizontal="center" vertical="center" wrapText="1"/>
      <protection locked="0"/>
    </xf>
    <xf numFmtId="0" fontId="6" fillId="3"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5"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3" borderId="1" xfId="2" applyFont="1" applyFill="1" applyBorder="1" applyAlignment="1" applyProtection="1">
      <alignment horizontal="left" vertical="center" wrapText="1"/>
      <protection locked="0"/>
    </xf>
    <xf numFmtId="0" fontId="4" fillId="3" borderId="28" xfId="2" applyFont="1" applyFill="1" applyBorder="1" applyAlignment="1" applyProtection="1">
      <alignment horizontal="left" vertical="center" wrapText="1"/>
      <protection locked="0"/>
    </xf>
    <xf numFmtId="0" fontId="2" fillId="3" borderId="1" xfId="2" applyFill="1" applyBorder="1" applyAlignment="1" applyProtection="1">
      <alignment horizontal="justify" vertical="center" wrapText="1"/>
      <protection locked="0"/>
    </xf>
    <xf numFmtId="14" fontId="2" fillId="3" borderId="1" xfId="2" applyNumberFormat="1" applyFill="1" applyBorder="1" applyAlignment="1" applyProtection="1">
      <alignment horizontal="justify" vertical="center" wrapText="1"/>
      <protection locked="0"/>
    </xf>
    <xf numFmtId="14" fontId="2" fillId="0" borderId="0" xfId="0" applyNumberFormat="1" applyFont="1" applyAlignment="1">
      <alignment horizontal="left" vertical="center" wrapText="1"/>
    </xf>
    <xf numFmtId="14" fontId="2" fillId="0" borderId="1" xfId="0" applyNumberFormat="1" applyFont="1" applyBorder="1" applyAlignment="1">
      <alignment horizontal="left" vertical="center" wrapText="1"/>
    </xf>
    <xf numFmtId="0" fontId="30" fillId="2" borderId="5" xfId="2" applyFont="1" applyFill="1" applyBorder="1" applyAlignment="1">
      <alignment vertical="center" wrapText="1"/>
    </xf>
    <xf numFmtId="14" fontId="2" fillId="0" borderId="1" xfId="0" applyNumberFormat="1" applyFont="1" applyBorder="1" applyAlignment="1">
      <alignment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3" fillId="0" borderId="0" xfId="0" applyFont="1" applyAlignment="1">
      <alignment horizontal="center" vertical="center" wrapText="1"/>
    </xf>
    <xf numFmtId="0" fontId="12" fillId="0" borderId="0" xfId="2" applyFont="1" applyAlignment="1">
      <alignment horizontal="left" vertical="center" wrapText="1"/>
    </xf>
    <xf numFmtId="0" fontId="6" fillId="4" borderId="0" xfId="2" applyFont="1" applyFill="1" applyAlignment="1">
      <alignment horizontal="left" vertical="center" wrapText="1"/>
    </xf>
    <xf numFmtId="0" fontId="12" fillId="0" borderId="0" xfId="2" applyFont="1" applyAlignment="1">
      <alignment vertical="center" wrapText="1"/>
    </xf>
    <xf numFmtId="0" fontId="6" fillId="0" borderId="0" xfId="2" applyFont="1" applyAlignment="1" applyProtection="1">
      <alignment horizontal="left" vertical="justify" wrapText="1"/>
      <protection locked="0"/>
    </xf>
    <xf numFmtId="0" fontId="12"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14" fontId="2" fillId="0" borderId="1" xfId="0" applyNumberFormat="1" applyFont="1" applyBorder="1" applyAlignment="1">
      <alignment horizontal="right" vertical="center" wrapText="1"/>
    </xf>
    <xf numFmtId="0" fontId="12" fillId="0" borderId="65" xfId="2" applyFont="1" applyBorder="1" applyAlignment="1">
      <alignment vertical="center" wrapText="1"/>
    </xf>
    <xf numFmtId="0" fontId="13" fillId="0" borderId="0" xfId="0" applyFont="1" applyAlignment="1">
      <alignment horizontal="right" vertical="center" wrapText="1"/>
    </xf>
    <xf numFmtId="14" fontId="2" fillId="0" borderId="0" xfId="0" applyNumberFormat="1" applyFont="1" applyAlignment="1">
      <alignment vertical="center" wrapText="1"/>
    </xf>
    <xf numFmtId="14" fontId="13" fillId="0" borderId="0" xfId="0" applyNumberFormat="1" applyFont="1" applyAlignment="1">
      <alignment horizontal="center" vertical="center" wrapText="1"/>
    </xf>
    <xf numFmtId="0" fontId="2" fillId="2" borderId="15" xfId="2" applyFill="1" applyBorder="1"/>
    <xf numFmtId="0" fontId="13" fillId="0" borderId="11"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46" xfId="2" applyFont="1" applyBorder="1" applyAlignment="1">
      <alignment horizontal="center" vertical="center" wrapText="1"/>
    </xf>
    <xf numFmtId="0" fontId="4" fillId="0" borderId="1" xfId="2" applyFont="1" applyBorder="1" applyAlignment="1">
      <alignment horizontal="left" vertical="center" wrapText="1"/>
    </xf>
    <xf numFmtId="9" fontId="5" fillId="0" borderId="72" xfId="2" applyNumberFormat="1" applyFont="1" applyBorder="1" applyAlignment="1">
      <alignment horizontal="center" vertical="center" wrapText="1"/>
    </xf>
    <xf numFmtId="0" fontId="19" fillId="0" borderId="0" xfId="0" applyFont="1" applyAlignment="1">
      <alignment horizontal="center" vertical="center" wrapText="1"/>
    </xf>
    <xf numFmtId="9" fontId="19" fillId="0" borderId="0" xfId="0" applyNumberFormat="1" applyFont="1" applyAlignment="1">
      <alignment horizontal="center" vertical="center" wrapText="1"/>
    </xf>
    <xf numFmtId="9" fontId="4" fillId="0" borderId="1"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3" fillId="0" borderId="1" xfId="2" applyFont="1" applyBorder="1" applyAlignment="1">
      <alignment horizontal="left" vertical="center"/>
    </xf>
    <xf numFmtId="0" fontId="22" fillId="0" borderId="0" xfId="0" applyFont="1" applyAlignment="1">
      <alignment horizontal="center" vertical="center" wrapText="1"/>
    </xf>
    <xf numFmtId="0" fontId="20" fillId="0" borderId="0" xfId="0" applyFont="1" applyAlignment="1">
      <alignment vertical="center" wrapText="1"/>
    </xf>
    <xf numFmtId="0" fontId="20" fillId="0" borderId="1" xfId="0" applyFont="1" applyBorder="1" applyAlignment="1">
      <alignment vertical="center" wrapText="1"/>
    </xf>
    <xf numFmtId="0" fontId="19" fillId="11" borderId="3"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3" borderId="3" xfId="0" applyFont="1" applyFill="1" applyBorder="1" applyAlignment="1">
      <alignment horizontal="center" vertical="center" wrapText="1"/>
    </xf>
    <xf numFmtId="0" fontId="19" fillId="14" borderId="3" xfId="0" applyFont="1" applyFill="1" applyBorder="1" applyAlignment="1">
      <alignment horizontal="center" vertical="center" wrapText="1"/>
    </xf>
    <xf numFmtId="0" fontId="12" fillId="0" borderId="4" xfId="2" applyFont="1" applyBorder="1" applyAlignment="1">
      <alignment vertical="center" wrapText="1"/>
    </xf>
    <xf numFmtId="0" fontId="4" fillId="0" borderId="8" xfId="2" applyFont="1" applyBorder="1" applyAlignment="1">
      <alignment horizontal="justify" vertical="center" wrapText="1"/>
    </xf>
    <xf numFmtId="0" fontId="12" fillId="0" borderId="7" xfId="2" applyFont="1" applyBorder="1" applyAlignment="1">
      <alignment vertical="center" wrapText="1"/>
    </xf>
    <xf numFmtId="0" fontId="20" fillId="0" borderId="0" xfId="0" applyFont="1" applyAlignment="1">
      <alignment vertical="top" wrapText="1"/>
    </xf>
    <xf numFmtId="0" fontId="35" fillId="0" borderId="0" xfId="0" applyFont="1" applyAlignment="1">
      <alignment wrapText="1"/>
    </xf>
    <xf numFmtId="0" fontId="36" fillId="0" borderId="1" xfId="0" applyFont="1" applyBorder="1" applyAlignment="1">
      <alignment horizontal="justify" vertical="center" wrapText="1"/>
    </xf>
    <xf numFmtId="0" fontId="36" fillId="4" borderId="1" xfId="0" applyFont="1" applyFill="1" applyBorder="1" applyAlignment="1">
      <alignment horizontal="left" vertical="center" wrapText="1"/>
    </xf>
    <xf numFmtId="0" fontId="36" fillId="4" borderId="1" xfId="0" applyFont="1" applyFill="1" applyBorder="1" applyAlignment="1">
      <alignment horizontal="justify" vertical="center" wrapText="1"/>
    </xf>
    <xf numFmtId="0" fontId="36" fillId="0" borderId="1" xfId="0" applyFont="1" applyBorder="1" applyAlignment="1">
      <alignment horizontal="left" vertical="center"/>
    </xf>
    <xf numFmtId="0" fontId="35" fillId="0" borderId="0" xfId="0" applyFont="1" applyAlignment="1">
      <alignment horizontal="left" vertical="top" wrapText="1"/>
    </xf>
    <xf numFmtId="0" fontId="36" fillId="15" borderId="1" xfId="0" applyFont="1" applyFill="1" applyBorder="1" applyAlignment="1">
      <alignment horizontal="justify" vertical="center" wrapText="1"/>
    </xf>
    <xf numFmtId="0" fontId="38" fillId="16" borderId="76" xfId="0" applyFont="1" applyFill="1" applyBorder="1" applyAlignment="1">
      <alignment horizontal="justify" vertical="center" wrapText="1"/>
    </xf>
    <xf numFmtId="9" fontId="36" fillId="15" borderId="1" xfId="6" applyFont="1" applyFill="1" applyBorder="1" applyAlignment="1">
      <alignment horizontal="justify" vertical="center" wrapText="1"/>
    </xf>
    <xf numFmtId="0" fontId="4" fillId="3" borderId="4" xfId="2" applyFont="1" applyFill="1" applyBorder="1" applyAlignment="1" applyProtection="1">
      <alignment horizontal="left" vertical="center" wrapText="1"/>
      <protection locked="0"/>
    </xf>
    <xf numFmtId="0" fontId="4" fillId="3" borderId="5" xfId="2" applyFont="1" applyFill="1" applyBorder="1" applyAlignment="1" applyProtection="1">
      <alignment horizontal="left" vertical="center" wrapText="1"/>
      <protection locked="0"/>
    </xf>
    <xf numFmtId="0" fontId="38" fillId="16" borderId="76" xfId="0" applyFont="1" applyFill="1" applyBorder="1" applyAlignment="1">
      <alignment horizontal="center" vertical="center" wrapText="1"/>
    </xf>
    <xf numFmtId="0" fontId="4" fillId="3" borderId="65" xfId="2" applyFont="1" applyFill="1" applyBorder="1" applyAlignment="1" applyProtection="1">
      <alignment horizontal="left" vertical="center" wrapText="1"/>
      <protection locked="0"/>
    </xf>
    <xf numFmtId="0" fontId="4" fillId="3" borderId="19" xfId="2" applyFont="1" applyFill="1" applyBorder="1" applyAlignment="1" applyProtection="1">
      <alignment horizontal="left" vertical="center" wrapText="1"/>
      <protection locked="0"/>
    </xf>
    <xf numFmtId="0" fontId="4" fillId="3" borderId="79" xfId="2" applyFont="1" applyFill="1" applyBorder="1" applyAlignment="1" applyProtection="1">
      <alignment horizontal="left" vertical="center" wrapText="1"/>
      <protection locked="0"/>
    </xf>
    <xf numFmtId="0" fontId="4" fillId="3" borderId="20" xfId="2" applyFont="1" applyFill="1" applyBorder="1" applyAlignment="1" applyProtection="1">
      <alignment horizontal="left" vertical="center" wrapText="1"/>
      <protection locked="0"/>
    </xf>
    <xf numFmtId="0" fontId="4" fillId="3" borderId="38" xfId="2" applyFont="1" applyFill="1" applyBorder="1" applyAlignment="1" applyProtection="1">
      <alignment horizontal="left" vertical="center" wrapText="1"/>
      <protection locked="0"/>
    </xf>
    <xf numFmtId="9" fontId="4" fillId="17" borderId="1" xfId="0" applyNumberFormat="1" applyFont="1" applyFill="1" applyBorder="1" applyAlignment="1">
      <alignment horizontal="center" vertical="center" wrapText="1"/>
    </xf>
    <xf numFmtId="0" fontId="12" fillId="0" borderId="7" xfId="2" applyFont="1" applyBorder="1" applyAlignment="1">
      <alignment horizontal="center" vertical="center" wrapText="1"/>
    </xf>
    <xf numFmtId="0" fontId="6" fillId="0" borderId="1"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4" fillId="0" borderId="1" xfId="2" applyFont="1" applyBorder="1" applyAlignment="1">
      <alignment horizontal="justify" vertical="top" wrapText="1"/>
    </xf>
    <xf numFmtId="0" fontId="4" fillId="0" borderId="1" xfId="2" applyFont="1" applyBorder="1" applyAlignment="1">
      <alignment vertical="center" wrapText="1"/>
    </xf>
    <xf numFmtId="0" fontId="9" fillId="0" borderId="1" xfId="2" applyFont="1" applyBorder="1" applyAlignment="1">
      <alignment vertical="center" wrapText="1"/>
    </xf>
    <xf numFmtId="0" fontId="6" fillId="3" borderId="1" xfId="0" applyFont="1" applyFill="1" applyBorder="1" applyAlignment="1">
      <alignment horizontal="left" vertical="center" wrapText="1"/>
    </xf>
    <xf numFmtId="14" fontId="6" fillId="0" borderId="1" xfId="2" applyNumberFormat="1" applyFont="1" applyBorder="1" applyAlignment="1" applyProtection="1">
      <alignment vertical="center" wrapText="1"/>
      <protection locked="0"/>
    </xf>
    <xf numFmtId="0" fontId="12" fillId="0" borderId="11"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65" xfId="2" applyFont="1" applyBorder="1" applyAlignment="1">
      <alignment horizontal="center" vertical="center" wrapText="1"/>
    </xf>
    <xf numFmtId="0" fontId="12" fillId="0" borderId="4" xfId="2" applyFont="1" applyBorder="1" applyAlignment="1">
      <alignment horizontal="left" vertical="center" wrapText="1"/>
    </xf>
    <xf numFmtId="0" fontId="12" fillId="0" borderId="4" xfId="2" applyFont="1" applyBorder="1" applyAlignment="1">
      <alignment horizontal="center" vertical="center" wrapText="1"/>
    </xf>
    <xf numFmtId="14" fontId="6" fillId="0" borderId="11" xfId="2" applyNumberFormat="1" applyFont="1" applyBorder="1" applyAlignment="1" applyProtection="1">
      <alignment vertical="center" wrapText="1"/>
      <protection locked="0"/>
    </xf>
    <xf numFmtId="14" fontId="6" fillId="0" borderId="65" xfId="2" applyNumberFormat="1" applyFont="1" applyBorder="1" applyAlignment="1" applyProtection="1">
      <alignment vertical="center" wrapText="1"/>
      <protection locked="0"/>
    </xf>
    <xf numFmtId="14" fontId="12" fillId="0" borderId="4" xfId="2" applyNumberFormat="1" applyFont="1" applyBorder="1" applyAlignment="1" applyProtection="1">
      <alignment horizontal="center" vertical="center" wrapText="1"/>
      <protection locked="0"/>
    </xf>
    <xf numFmtId="0" fontId="4" fillId="0" borderId="1" xfId="2"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9" fontId="4" fillId="0" borderId="6" xfId="0" applyNumberFormat="1" applyFont="1" applyBorder="1" applyAlignment="1">
      <alignment horizontal="center" vertical="center" wrapText="1"/>
    </xf>
    <xf numFmtId="9" fontId="4" fillId="3" borderId="1" xfId="0" applyNumberFormat="1" applyFont="1" applyFill="1" applyBorder="1" applyAlignment="1" applyProtection="1">
      <alignment horizontal="center" vertical="center" wrapText="1"/>
      <protection locked="0"/>
    </xf>
    <xf numFmtId="0" fontId="4" fillId="0" borderId="28" xfId="2" applyFont="1" applyBorder="1" applyAlignment="1">
      <alignment horizontal="center" vertical="center" wrapText="1"/>
    </xf>
    <xf numFmtId="0" fontId="4" fillId="0" borderId="4" xfId="2" applyFont="1" applyBorder="1" applyAlignment="1">
      <alignment horizontal="center" vertical="center" wrapText="1"/>
    </xf>
    <xf numFmtId="0" fontId="6" fillId="0" borderId="1" xfId="2" applyFont="1" applyBorder="1" applyAlignment="1">
      <alignment horizontal="left" vertical="center" wrapText="1"/>
    </xf>
    <xf numFmtId="0" fontId="3" fillId="0" borderId="0" xfId="2" applyFont="1"/>
    <xf numFmtId="0" fontId="12" fillId="0" borderId="5" xfId="0" applyFont="1" applyBorder="1" applyAlignment="1" applyProtection="1">
      <alignment vertical="center" wrapText="1"/>
      <protection locked="0"/>
    </xf>
    <xf numFmtId="0" fontId="12" fillId="0" borderId="11" xfId="2" applyFont="1" applyBorder="1" applyAlignment="1">
      <alignment vertical="center" wrapText="1"/>
    </xf>
    <xf numFmtId="0" fontId="4" fillId="0" borderId="4" xfId="2" applyFont="1" applyBorder="1" applyAlignment="1">
      <alignment vertical="center" wrapText="1"/>
    </xf>
    <xf numFmtId="0" fontId="30" fillId="2" borderId="4" xfId="2" applyFont="1" applyFill="1" applyBorder="1" applyAlignment="1">
      <alignment horizontal="center" vertical="center" wrapText="1"/>
    </xf>
    <xf numFmtId="0" fontId="42" fillId="4" borderId="0" xfId="0" applyFont="1" applyFill="1" applyAlignment="1">
      <alignment wrapText="1"/>
    </xf>
    <xf numFmtId="0" fontId="44" fillId="4" borderId="42" xfId="4" applyFont="1" applyFill="1" applyBorder="1" applyAlignment="1">
      <alignment wrapText="1"/>
    </xf>
    <xf numFmtId="0" fontId="44" fillId="4" borderId="43" xfId="4" applyFont="1" applyFill="1" applyBorder="1" applyAlignment="1">
      <alignment wrapText="1"/>
    </xf>
    <xf numFmtId="0" fontId="44" fillId="4" borderId="44" xfId="4" applyFont="1" applyFill="1" applyBorder="1" applyAlignment="1">
      <alignment wrapText="1"/>
    </xf>
    <xf numFmtId="0" fontId="46" fillId="4" borderId="42" xfId="4" quotePrefix="1" applyFont="1" applyFill="1" applyBorder="1" applyAlignment="1">
      <alignment horizontal="left" vertical="top" wrapText="1"/>
    </xf>
    <xf numFmtId="0" fontId="48" fillId="4" borderId="15" xfId="4" quotePrefix="1" applyFont="1" applyFill="1" applyBorder="1" applyAlignment="1">
      <alignment horizontal="justify" vertical="center" wrapText="1"/>
    </xf>
    <xf numFmtId="0" fontId="48" fillId="4" borderId="0" xfId="4" quotePrefix="1" applyFont="1" applyFill="1" applyAlignment="1">
      <alignment horizontal="justify" vertical="center" wrapText="1"/>
    </xf>
    <xf numFmtId="0" fontId="48" fillId="4" borderId="2" xfId="4" quotePrefix="1" applyFont="1" applyFill="1" applyBorder="1" applyAlignment="1">
      <alignment horizontal="justify" vertical="center" wrapText="1"/>
    </xf>
    <xf numFmtId="0" fontId="48" fillId="4" borderId="42" xfId="4" quotePrefix="1" applyFont="1" applyFill="1" applyBorder="1" applyAlignment="1">
      <alignment horizontal="left" vertical="top" wrapText="1"/>
    </xf>
    <xf numFmtId="0" fontId="48" fillId="4" borderId="43" xfId="4" quotePrefix="1" applyFont="1" applyFill="1" applyBorder="1" applyAlignment="1">
      <alignment horizontal="left" vertical="top" wrapText="1"/>
    </xf>
    <xf numFmtId="0" fontId="48" fillId="4" borderId="44" xfId="4" quotePrefix="1" applyFont="1" applyFill="1" applyBorder="1" applyAlignment="1">
      <alignment horizontal="left" vertical="top" wrapText="1"/>
    </xf>
    <xf numFmtId="0" fontId="42" fillId="0" borderId="0" xfId="0" applyFont="1" applyAlignment="1">
      <alignment wrapText="1"/>
    </xf>
    <xf numFmtId="0" fontId="46" fillId="4" borderId="43" xfId="4" quotePrefix="1" applyFont="1" applyFill="1" applyBorder="1" applyAlignment="1">
      <alignment horizontal="left" vertical="top" wrapText="1"/>
    </xf>
    <xf numFmtId="0" fontId="46" fillId="4" borderId="44" xfId="4" quotePrefix="1" applyFont="1" applyFill="1" applyBorder="1" applyAlignment="1">
      <alignment horizontal="left" vertical="top" wrapText="1"/>
    </xf>
    <xf numFmtId="0" fontId="46" fillId="4" borderId="15" xfId="4" quotePrefix="1" applyFont="1" applyFill="1" applyBorder="1" applyAlignment="1">
      <alignment horizontal="left" vertical="top" wrapText="1"/>
    </xf>
    <xf numFmtId="0" fontId="46" fillId="4" borderId="0" xfId="4" quotePrefix="1" applyFont="1" applyFill="1" applyAlignment="1">
      <alignment horizontal="left" vertical="top" wrapText="1"/>
    </xf>
    <xf numFmtId="0" fontId="46" fillId="4" borderId="2" xfId="4" quotePrefix="1" applyFont="1" applyFill="1" applyBorder="1" applyAlignment="1">
      <alignment horizontal="left" vertical="top" wrapText="1"/>
    </xf>
    <xf numFmtId="0" fontId="44" fillId="4" borderId="15" xfId="4" applyFont="1" applyFill="1" applyBorder="1" applyAlignment="1">
      <alignment wrapText="1"/>
    </xf>
    <xf numFmtId="0" fontId="44" fillId="4" borderId="0" xfId="4" applyFont="1" applyFill="1" applyAlignment="1">
      <alignment wrapText="1"/>
    </xf>
    <xf numFmtId="0" fontId="44" fillId="4" borderId="2" xfId="4" applyFont="1" applyFill="1" applyBorder="1" applyAlignment="1">
      <alignment wrapText="1"/>
    </xf>
    <xf numFmtId="0" fontId="50" fillId="4" borderId="43" xfId="5" applyFont="1" applyFill="1" applyBorder="1" applyAlignment="1">
      <alignment horizontal="left" vertical="top" wrapText="1" readingOrder="1"/>
    </xf>
    <xf numFmtId="0" fontId="51" fillId="4" borderId="43" xfId="4" applyFont="1" applyFill="1" applyBorder="1" applyAlignment="1">
      <alignment horizontal="justify" vertical="center" wrapText="1"/>
    </xf>
    <xf numFmtId="0" fontId="46" fillId="4" borderId="15" xfId="4" quotePrefix="1" applyFont="1" applyFill="1" applyBorder="1" applyAlignment="1">
      <alignment vertical="top" wrapText="1"/>
    </xf>
    <xf numFmtId="0" fontId="46" fillId="4" borderId="0" xfId="4" quotePrefix="1" applyFont="1" applyFill="1" applyAlignment="1">
      <alignment vertical="top" wrapText="1"/>
    </xf>
    <xf numFmtId="0" fontId="46" fillId="4" borderId="2" xfId="4" quotePrefix="1" applyFont="1" applyFill="1" applyBorder="1" applyAlignment="1">
      <alignment vertical="top" wrapText="1"/>
    </xf>
    <xf numFmtId="0" fontId="46" fillId="4" borderId="42" xfId="4" quotePrefix="1" applyFont="1" applyFill="1" applyBorder="1" applyAlignment="1">
      <alignment vertical="top" wrapText="1"/>
    </xf>
    <xf numFmtId="0" fontId="46" fillId="4" borderId="43" xfId="4" quotePrefix="1" applyFont="1" applyFill="1" applyBorder="1" applyAlignment="1">
      <alignment vertical="top" wrapText="1"/>
    </xf>
    <xf numFmtId="0" fontId="46" fillId="4" borderId="44" xfId="4" quotePrefix="1" applyFont="1" applyFill="1" applyBorder="1" applyAlignment="1">
      <alignment vertical="top" wrapText="1"/>
    </xf>
    <xf numFmtId="0" fontId="46" fillId="4" borderId="66" xfId="4" quotePrefix="1" applyFont="1" applyFill="1" applyBorder="1" applyAlignment="1">
      <alignment horizontal="left" vertical="top" wrapText="1"/>
    </xf>
    <xf numFmtId="0" fontId="46" fillId="4" borderId="10" xfId="4" quotePrefix="1" applyFont="1" applyFill="1" applyBorder="1" applyAlignment="1">
      <alignment horizontal="left" vertical="top" wrapText="1"/>
    </xf>
    <xf numFmtId="0" fontId="46" fillId="4" borderId="68" xfId="4" quotePrefix="1" applyFont="1" applyFill="1" applyBorder="1" applyAlignment="1">
      <alignment horizontal="left" vertical="top" wrapText="1"/>
    </xf>
    <xf numFmtId="0" fontId="47" fillId="4" borderId="0" xfId="4" quotePrefix="1" applyFont="1" applyFill="1" applyAlignment="1">
      <alignment horizontal="left" vertical="top" wrapText="1"/>
    </xf>
    <xf numFmtId="0" fontId="47" fillId="4" borderId="2" xfId="4" quotePrefix="1" applyFont="1" applyFill="1" applyBorder="1" applyAlignment="1">
      <alignment horizontal="left" vertical="top" wrapText="1"/>
    </xf>
    <xf numFmtId="0" fontId="53" fillId="4" borderId="0" xfId="4" applyFont="1" applyFill="1" applyAlignment="1">
      <alignment horizontal="left" vertical="center" wrapText="1"/>
    </xf>
    <xf numFmtId="0" fontId="44" fillId="4" borderId="0" xfId="4" applyFont="1" applyFill="1" applyAlignment="1">
      <alignment horizontal="left" vertical="center" wrapText="1"/>
    </xf>
    <xf numFmtId="0" fontId="44" fillId="4" borderId="0" xfId="4" quotePrefix="1" applyFont="1" applyFill="1" applyAlignment="1">
      <alignment horizontal="left" vertical="center" wrapText="1"/>
    </xf>
    <xf numFmtId="0" fontId="53" fillId="10" borderId="3" xfId="4" applyFont="1" applyFill="1" applyBorder="1" applyAlignment="1">
      <alignment horizontal="center" wrapText="1"/>
    </xf>
    <xf numFmtId="0" fontId="53" fillId="4" borderId="3" xfId="4" applyFont="1" applyFill="1" applyBorder="1" applyAlignment="1">
      <alignment horizontal="center" vertical="center"/>
    </xf>
    <xf numFmtId="0" fontId="44" fillId="4" borderId="0" xfId="4" applyFont="1" applyFill="1"/>
    <xf numFmtId="0" fontId="44" fillId="4" borderId="2" xfId="4" applyFont="1" applyFill="1" applyBorder="1"/>
    <xf numFmtId="0" fontId="42" fillId="4" borderId="0" xfId="0" applyFont="1" applyFill="1"/>
    <xf numFmtId="0" fontId="53" fillId="4" borderId="3" xfId="4" applyFont="1" applyFill="1" applyBorder="1" applyAlignment="1">
      <alignment horizontal="center" vertical="center" wrapText="1"/>
    </xf>
    <xf numFmtId="0" fontId="50" fillId="4" borderId="0" xfId="0" applyFont="1" applyFill="1" applyAlignment="1">
      <alignment horizontal="left" vertical="center" wrapText="1"/>
    </xf>
    <xf numFmtId="0" fontId="51" fillId="4" borderId="0" xfId="0" applyFont="1" applyFill="1" applyAlignment="1">
      <alignment horizontal="left" vertical="top" wrapText="1"/>
    </xf>
    <xf numFmtId="0" fontId="44" fillId="4" borderId="14" xfId="4" applyFont="1" applyFill="1" applyBorder="1" applyAlignment="1">
      <alignment wrapText="1"/>
    </xf>
    <xf numFmtId="0" fontId="44" fillId="4" borderId="13" xfId="4" applyFont="1" applyFill="1" applyBorder="1" applyAlignment="1">
      <alignment wrapText="1"/>
    </xf>
    <xf numFmtId="0" fontId="44" fillId="4" borderId="12" xfId="4" applyFont="1" applyFill="1" applyBorder="1" applyAlignment="1">
      <alignment wrapText="1"/>
    </xf>
    <xf numFmtId="0" fontId="54" fillId="4" borderId="5" xfId="0" applyFont="1" applyFill="1" applyBorder="1" applyAlignment="1">
      <alignment wrapText="1"/>
    </xf>
    <xf numFmtId="9" fontId="13" fillId="0" borderId="0" xfId="0" applyNumberFormat="1" applyFont="1" applyAlignment="1">
      <alignment horizontal="left" vertical="center" wrapText="1"/>
    </xf>
    <xf numFmtId="0" fontId="30" fillId="0" borderId="1" xfId="2" applyFont="1" applyBorder="1" applyAlignment="1">
      <alignment vertical="center" wrapText="1"/>
    </xf>
    <xf numFmtId="0" fontId="3" fillId="0" borderId="0" xfId="2" applyFont="1" applyAlignment="1">
      <alignment horizontal="center" vertical="center"/>
    </xf>
    <xf numFmtId="0" fontId="3" fillId="0" borderId="0" xfId="2" applyFont="1" applyAlignment="1">
      <alignment horizontal="center"/>
    </xf>
    <xf numFmtId="0" fontId="7" fillId="0" borderId="0" xfId="2" applyFont="1" applyAlignment="1">
      <alignment horizontal="center" vertical="center"/>
    </xf>
    <xf numFmtId="0" fontId="30" fillId="0" borderId="0" xfId="2" applyFont="1" applyAlignment="1">
      <alignment vertical="center" wrapText="1"/>
    </xf>
    <xf numFmtId="14" fontId="2" fillId="0" borderId="0" xfId="0" applyNumberFormat="1" applyFont="1" applyAlignment="1">
      <alignment horizontal="right" vertical="center" wrapText="1"/>
    </xf>
    <xf numFmtId="0" fontId="13" fillId="0" borderId="0" xfId="0" applyFont="1" applyAlignment="1">
      <alignment vertical="center" wrapText="1"/>
    </xf>
    <xf numFmtId="0" fontId="6" fillId="0" borderId="11" xfId="2" applyFont="1" applyBorder="1" applyAlignment="1">
      <alignment horizontal="left" vertical="center" wrapText="1"/>
    </xf>
    <xf numFmtId="0" fontId="6" fillId="0" borderId="0" xfId="2" applyFont="1" applyAlignment="1">
      <alignment horizontal="left" vertical="center" wrapText="1"/>
    </xf>
    <xf numFmtId="0" fontId="5" fillId="0" borderId="34" xfId="2" applyFont="1" applyBorder="1" applyAlignment="1">
      <alignment vertical="center" wrapText="1"/>
    </xf>
    <xf numFmtId="0" fontId="5" fillId="0" borderId="36" xfId="2" applyFont="1" applyBorder="1" applyAlignment="1">
      <alignment vertical="center" wrapText="1"/>
    </xf>
    <xf numFmtId="0" fontId="5" fillId="0" borderId="0" xfId="2" applyFont="1" applyAlignment="1">
      <alignment vertical="center" wrapText="1"/>
    </xf>
    <xf numFmtId="0" fontId="3" fillId="0" borderId="0" xfId="2" applyFont="1" applyAlignment="1">
      <alignment horizontal="center" vertical="center" wrapText="1"/>
    </xf>
    <xf numFmtId="0" fontId="30" fillId="0" borderId="5" xfId="2" applyFont="1" applyBorder="1" applyAlignment="1">
      <alignment vertical="center" wrapText="1"/>
    </xf>
    <xf numFmtId="9" fontId="9" fillId="0" borderId="0" xfId="2" applyNumberFormat="1" applyFont="1" applyAlignment="1">
      <alignment vertical="center"/>
    </xf>
    <xf numFmtId="0" fontId="9" fillId="0" borderId="0" xfId="2" applyFont="1" applyAlignment="1">
      <alignment vertical="center"/>
    </xf>
    <xf numFmtId="49" fontId="9" fillId="0" borderId="0" xfId="2" applyNumberFormat="1" applyFont="1" applyAlignment="1">
      <alignment vertical="center"/>
    </xf>
    <xf numFmtId="0" fontId="10" fillId="0" borderId="0" xfId="2" applyFont="1" applyAlignment="1">
      <alignment horizontal="center" vertical="center" wrapText="1"/>
    </xf>
    <xf numFmtId="9" fontId="7" fillId="0" borderId="0" xfId="2" applyNumberFormat="1" applyFont="1" applyAlignment="1">
      <alignment vertical="center"/>
    </xf>
    <xf numFmtId="0" fontId="7" fillId="0" borderId="0" xfId="2" applyFont="1" applyAlignment="1">
      <alignment vertical="center"/>
    </xf>
    <xf numFmtId="9" fontId="34" fillId="0" borderId="0" xfId="2" applyNumberFormat="1" applyFont="1" applyAlignment="1">
      <alignment vertical="center"/>
    </xf>
    <xf numFmtId="0" fontId="3" fillId="0" borderId="0" xfId="2" applyFont="1" applyAlignment="1">
      <alignment vertical="center" wrapText="1"/>
    </xf>
    <xf numFmtId="9" fontId="3" fillId="0" borderId="0" xfId="2" applyNumberFormat="1" applyFont="1" applyAlignment="1">
      <alignment vertical="center" wrapText="1"/>
    </xf>
    <xf numFmtId="0" fontId="5" fillId="0" borderId="10" xfId="2" applyFont="1" applyBorder="1" applyAlignment="1">
      <alignment horizontal="center" vertical="center" wrapText="1"/>
    </xf>
    <xf numFmtId="0" fontId="19" fillId="19" borderId="3" xfId="0" applyFont="1" applyFill="1" applyBorder="1" applyAlignment="1">
      <alignment horizontal="center" vertical="center" wrapText="1"/>
    </xf>
    <xf numFmtId="0" fontId="48" fillId="0" borderId="66" xfId="4" quotePrefix="1" applyFont="1" applyBorder="1" applyAlignment="1">
      <alignment horizontal="center" vertical="top" wrapText="1"/>
    </xf>
    <xf numFmtId="0" fontId="48" fillId="0" borderId="10" xfId="4" quotePrefix="1" applyFont="1" applyBorder="1" applyAlignment="1">
      <alignment horizontal="center" vertical="top" wrapText="1"/>
    </xf>
    <xf numFmtId="0" fontId="48" fillId="0" borderId="68" xfId="4" quotePrefix="1" applyFont="1" applyBorder="1" applyAlignment="1">
      <alignment horizontal="center" vertical="top" wrapText="1"/>
    </xf>
    <xf numFmtId="0" fontId="54" fillId="4" borderId="1" xfId="0" applyFont="1" applyFill="1" applyBorder="1" applyAlignment="1">
      <alignment horizontal="left" vertical="top" wrapText="1"/>
    </xf>
    <xf numFmtId="14" fontId="54" fillId="4" borderId="1" xfId="0" applyNumberFormat="1" applyFont="1" applyFill="1" applyBorder="1" applyAlignment="1">
      <alignment horizontal="left" wrapText="1"/>
    </xf>
    <xf numFmtId="0" fontId="50" fillId="4" borderId="71" xfId="0" applyFont="1" applyFill="1" applyBorder="1" applyAlignment="1">
      <alignment horizontal="left" vertical="center" wrapText="1"/>
    </xf>
    <xf numFmtId="0" fontId="50" fillId="4" borderId="60" xfId="0" applyFont="1" applyFill="1" applyBorder="1" applyAlignment="1">
      <alignment horizontal="left" vertical="center" wrapText="1"/>
    </xf>
    <xf numFmtId="0" fontId="51" fillId="4" borderId="57" xfId="4" applyFont="1" applyFill="1" applyBorder="1" applyAlignment="1">
      <alignment horizontal="justify" vertical="center" wrapText="1"/>
    </xf>
    <xf numFmtId="0" fontId="51" fillId="4" borderId="58" xfId="4" applyFont="1" applyFill="1" applyBorder="1" applyAlignment="1">
      <alignment horizontal="justify" vertical="center" wrapText="1"/>
    </xf>
    <xf numFmtId="0" fontId="50" fillId="10" borderId="47" xfId="5" applyFont="1" applyFill="1" applyBorder="1" applyAlignment="1">
      <alignment horizontal="center" vertical="center" wrapText="1"/>
    </xf>
    <xf numFmtId="0" fontId="50" fillId="10" borderId="48" xfId="5" applyFont="1" applyFill="1" applyBorder="1" applyAlignment="1">
      <alignment horizontal="center" vertical="center" wrapText="1"/>
    </xf>
    <xf numFmtId="0" fontId="50" fillId="10" borderId="49" xfId="4" applyFont="1" applyFill="1" applyBorder="1" applyAlignment="1">
      <alignment horizontal="center" vertical="center" wrapText="1"/>
    </xf>
    <xf numFmtId="0" fontId="50" fillId="10" borderId="50" xfId="4" applyFont="1" applyFill="1" applyBorder="1" applyAlignment="1">
      <alignment horizontal="center" vertical="center" wrapText="1"/>
    </xf>
    <xf numFmtId="0" fontId="50" fillId="4" borderId="59" xfId="0" applyFont="1" applyFill="1" applyBorder="1" applyAlignment="1">
      <alignment horizontal="left" vertical="center" wrapText="1"/>
    </xf>
    <xf numFmtId="0" fontId="50" fillId="4" borderId="56" xfId="0" applyFont="1" applyFill="1" applyBorder="1" applyAlignment="1">
      <alignment horizontal="left" vertical="center" wrapText="1"/>
    </xf>
    <xf numFmtId="0" fontId="50" fillId="4" borderId="70" xfId="5" applyFont="1" applyFill="1" applyBorder="1" applyAlignment="1">
      <alignment horizontal="left" vertical="top" wrapText="1" readingOrder="1"/>
    </xf>
    <xf numFmtId="0" fontId="50" fillId="4" borderId="52" xfId="5" applyFont="1" applyFill="1" applyBorder="1" applyAlignment="1">
      <alignment horizontal="left" vertical="top" wrapText="1" readingOrder="1"/>
    </xf>
    <xf numFmtId="0" fontId="51" fillId="4" borderId="53" xfId="4" applyFont="1" applyFill="1" applyBorder="1" applyAlignment="1">
      <alignment horizontal="justify" vertical="center" wrapText="1"/>
    </xf>
    <xf numFmtId="0" fontId="51" fillId="4" borderId="54" xfId="4" applyFont="1" applyFill="1" applyBorder="1" applyAlignment="1">
      <alignment horizontal="justify" vertical="center" wrapText="1"/>
    </xf>
    <xf numFmtId="0" fontId="46" fillId="4" borderId="66" xfId="4" quotePrefix="1" applyFont="1" applyFill="1" applyBorder="1" applyAlignment="1">
      <alignment horizontal="left" vertical="top" wrapText="1"/>
    </xf>
    <xf numFmtId="0" fontId="46" fillId="4" borderId="10" xfId="4" quotePrefix="1" applyFont="1" applyFill="1" applyBorder="1" applyAlignment="1">
      <alignment horizontal="left" vertical="top" wrapText="1"/>
    </xf>
    <xf numFmtId="0" fontId="46" fillId="4" borderId="68" xfId="4" quotePrefix="1" applyFont="1" applyFill="1" applyBorder="1" applyAlignment="1">
      <alignment horizontal="left" vertical="top" wrapText="1"/>
    </xf>
    <xf numFmtId="0" fontId="50" fillId="4" borderId="55" xfId="0" applyFont="1" applyFill="1" applyBorder="1" applyAlignment="1">
      <alignment horizontal="left" vertical="center" wrapText="1"/>
    </xf>
    <xf numFmtId="0" fontId="46" fillId="4" borderId="3" xfId="4" quotePrefix="1" applyFont="1" applyFill="1" applyBorder="1" applyAlignment="1">
      <alignment horizontal="left" vertical="top" wrapText="1"/>
    </xf>
    <xf numFmtId="0" fontId="46" fillId="4" borderId="1" xfId="4" quotePrefix="1" applyFont="1" applyFill="1" applyBorder="1" applyAlignment="1">
      <alignment horizontal="left" vertical="top" wrapText="1"/>
    </xf>
    <xf numFmtId="0" fontId="46" fillId="4" borderId="26" xfId="4" quotePrefix="1" applyFont="1" applyFill="1" applyBorder="1" applyAlignment="1">
      <alignment horizontal="left" vertical="top" wrapText="1"/>
    </xf>
    <xf numFmtId="0" fontId="50" fillId="18" borderId="47" xfId="5" applyFont="1" applyFill="1" applyBorder="1" applyAlignment="1">
      <alignment horizontal="center" vertical="center" wrapText="1"/>
    </xf>
    <xf numFmtId="0" fontId="50" fillId="18" borderId="48" xfId="5" applyFont="1" applyFill="1" applyBorder="1" applyAlignment="1">
      <alignment horizontal="center" vertical="center" wrapText="1"/>
    </xf>
    <xf numFmtId="0" fontId="50" fillId="18" borderId="49" xfId="4" applyFont="1" applyFill="1" applyBorder="1" applyAlignment="1">
      <alignment horizontal="center" vertical="center" wrapText="1"/>
    </xf>
    <xf numFmtId="0" fontId="50" fillId="18" borderId="50" xfId="4" applyFont="1" applyFill="1" applyBorder="1" applyAlignment="1">
      <alignment horizontal="center" vertical="center" wrapText="1"/>
    </xf>
    <xf numFmtId="0" fontId="50" fillId="4" borderId="51" xfId="5" applyFont="1" applyFill="1" applyBorder="1" applyAlignment="1">
      <alignment horizontal="left" vertical="top" wrapText="1" readingOrder="1"/>
    </xf>
    <xf numFmtId="0" fontId="46" fillId="4" borderId="15" xfId="4" quotePrefix="1" applyFont="1" applyFill="1" applyBorder="1" applyAlignment="1">
      <alignment horizontal="left" vertical="top" wrapText="1"/>
    </xf>
    <xf numFmtId="0" fontId="46" fillId="4" borderId="0" xfId="4" quotePrefix="1" applyFont="1" applyFill="1" applyAlignment="1">
      <alignment horizontal="left" vertical="top" wrapText="1"/>
    </xf>
    <xf numFmtId="0" fontId="46" fillId="4" borderId="2" xfId="4" quotePrefix="1" applyFont="1" applyFill="1" applyBorder="1" applyAlignment="1">
      <alignment horizontal="left" vertical="top" wrapText="1"/>
    </xf>
    <xf numFmtId="0" fontId="46" fillId="4" borderId="42" xfId="4" quotePrefix="1" applyFont="1" applyFill="1" applyBorder="1" applyAlignment="1">
      <alignment horizontal="left" vertical="top" wrapText="1"/>
    </xf>
    <xf numFmtId="0" fontId="46" fillId="4" borderId="43" xfId="4" quotePrefix="1" applyFont="1" applyFill="1" applyBorder="1" applyAlignment="1">
      <alignment horizontal="left" vertical="top" wrapText="1"/>
    </xf>
    <xf numFmtId="0" fontId="46" fillId="4" borderId="44" xfId="4" quotePrefix="1" applyFont="1" applyFill="1" applyBorder="1" applyAlignment="1">
      <alignment horizontal="left" vertical="top" wrapText="1"/>
    </xf>
    <xf numFmtId="0" fontId="50" fillId="4" borderId="61" xfId="0" applyFont="1" applyFill="1" applyBorder="1" applyAlignment="1">
      <alignment horizontal="left" vertical="center" wrapText="1"/>
    </xf>
    <xf numFmtId="0" fontId="50" fillId="4" borderId="62" xfId="0" applyFont="1" applyFill="1" applyBorder="1" applyAlignment="1">
      <alignment horizontal="left" vertical="center" wrapText="1"/>
    </xf>
    <xf numFmtId="0" fontId="51" fillId="4" borderId="63" xfId="0" applyFont="1" applyFill="1" applyBorder="1" applyAlignment="1">
      <alignment horizontal="justify" vertical="center" wrapText="1"/>
    </xf>
    <xf numFmtId="0" fontId="51" fillId="4" borderId="64" xfId="0" applyFont="1" applyFill="1" applyBorder="1" applyAlignment="1">
      <alignment horizontal="justify" vertical="center" wrapText="1"/>
    </xf>
    <xf numFmtId="0" fontId="43" fillId="18" borderId="30" xfId="4" applyFont="1" applyFill="1" applyBorder="1" applyAlignment="1">
      <alignment horizontal="center" vertical="center" wrapText="1"/>
    </xf>
    <xf numFmtId="0" fontId="43" fillId="18" borderId="31" xfId="4" applyFont="1" applyFill="1" applyBorder="1" applyAlignment="1">
      <alignment horizontal="center" vertical="center" wrapText="1"/>
    </xf>
    <xf numFmtId="0" fontId="43" fillId="18" borderId="32" xfId="4" applyFont="1" applyFill="1" applyBorder="1" applyAlignment="1">
      <alignment horizontal="center" vertical="center" wrapText="1"/>
    </xf>
    <xf numFmtId="0" fontId="44" fillId="0" borderId="15" xfId="4" quotePrefix="1" applyFont="1" applyBorder="1" applyAlignment="1">
      <alignment horizontal="justify" vertical="center" wrapText="1"/>
    </xf>
    <xf numFmtId="0" fontId="44" fillId="0" borderId="0" xfId="4" quotePrefix="1" applyFont="1" applyAlignment="1">
      <alignment horizontal="justify" vertical="center" wrapText="1"/>
    </xf>
    <xf numFmtId="0" fontId="44" fillId="0" borderId="2" xfId="4" quotePrefix="1" applyFont="1" applyBorder="1" applyAlignment="1">
      <alignment horizontal="justify" vertical="center" wrapText="1"/>
    </xf>
    <xf numFmtId="0" fontId="44" fillId="0" borderId="45" xfId="4" quotePrefix="1" applyFont="1" applyBorder="1" applyAlignment="1">
      <alignment horizontal="justify" vertical="center" wrapText="1"/>
    </xf>
    <xf numFmtId="0" fontId="44" fillId="0" borderId="9" xfId="4" quotePrefix="1" applyFont="1" applyBorder="1" applyAlignment="1">
      <alignment horizontal="justify" vertical="center" wrapText="1"/>
    </xf>
    <xf numFmtId="0" fontId="44" fillId="0" borderId="46" xfId="4" quotePrefix="1" applyFont="1" applyBorder="1" applyAlignment="1">
      <alignment horizontal="justify" vertical="center" wrapText="1"/>
    </xf>
    <xf numFmtId="0" fontId="46" fillId="4" borderId="42" xfId="4" quotePrefix="1" applyFont="1" applyFill="1" applyBorder="1" applyAlignment="1">
      <alignment horizontal="justify" vertical="top" wrapText="1"/>
    </xf>
    <xf numFmtId="0" fontId="47" fillId="4" borderId="43" xfId="4" quotePrefix="1" applyFont="1" applyFill="1" applyBorder="1" applyAlignment="1">
      <alignment horizontal="justify" vertical="top" wrapText="1"/>
    </xf>
    <xf numFmtId="0" fontId="47" fillId="4" borderId="44" xfId="4" quotePrefix="1" applyFont="1" applyFill="1" applyBorder="1" applyAlignment="1">
      <alignment horizontal="justify" vertical="top" wrapText="1"/>
    </xf>
    <xf numFmtId="0" fontId="48" fillId="4" borderId="45" xfId="4" quotePrefix="1" applyFont="1" applyFill="1" applyBorder="1" applyAlignment="1">
      <alignment horizontal="justify" vertical="center" wrapText="1"/>
    </xf>
    <xf numFmtId="0" fontId="48" fillId="4" borderId="9" xfId="4" quotePrefix="1" applyFont="1" applyFill="1" applyBorder="1" applyAlignment="1">
      <alignment horizontal="justify" vertical="center" wrapText="1"/>
    </xf>
    <xf numFmtId="0" fontId="48" fillId="4" borderId="46" xfId="4" quotePrefix="1" applyFont="1" applyFill="1" applyBorder="1" applyAlignment="1">
      <alignment horizontal="justify" vertical="center" wrapText="1"/>
    </xf>
    <xf numFmtId="0" fontId="50" fillId="10" borderId="69" xfId="5" applyFont="1" applyFill="1" applyBorder="1" applyAlignment="1">
      <alignment horizontal="center" vertical="center" wrapText="1"/>
    </xf>
    <xf numFmtId="0" fontId="48" fillId="4" borderId="42" xfId="4" quotePrefix="1" applyFont="1" applyFill="1" applyBorder="1" applyAlignment="1">
      <alignment horizontal="left" vertical="top" wrapText="1"/>
    </xf>
    <xf numFmtId="0" fontId="48" fillId="4" borderId="43" xfId="4" quotePrefix="1" applyFont="1" applyFill="1" applyBorder="1" applyAlignment="1">
      <alignment horizontal="left" vertical="top" wrapText="1"/>
    </xf>
    <xf numFmtId="0" fontId="48" fillId="4" borderId="44" xfId="4" quotePrefix="1" applyFont="1" applyFill="1" applyBorder="1" applyAlignment="1">
      <alignment horizontal="left" vertical="top" wrapText="1"/>
    </xf>
    <xf numFmtId="0" fontId="48" fillId="3" borderId="42" xfId="4" quotePrefix="1" applyFont="1" applyFill="1" applyBorder="1" applyAlignment="1">
      <alignment horizontal="left" vertical="top" wrapText="1"/>
    </xf>
    <xf numFmtId="0" fontId="48" fillId="3" borderId="43" xfId="4" quotePrefix="1" applyFont="1" applyFill="1" applyBorder="1" applyAlignment="1">
      <alignment horizontal="left" vertical="top" wrapText="1"/>
    </xf>
    <xf numFmtId="0" fontId="48" fillId="3" borderId="44" xfId="4" quotePrefix="1" applyFont="1" applyFill="1" applyBorder="1" applyAlignment="1">
      <alignment horizontal="left" vertical="top" wrapText="1"/>
    </xf>
    <xf numFmtId="0" fontId="12" fillId="0" borderId="72" xfId="0"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2" fillId="0" borderId="1" xfId="2" applyFont="1" applyBorder="1" applyAlignment="1">
      <alignment horizontal="center" vertical="center" wrapText="1"/>
    </xf>
    <xf numFmtId="0" fontId="12" fillId="0" borderId="1" xfId="2" applyFont="1" applyBorder="1" applyAlignment="1" applyProtection="1">
      <alignment horizontal="center" vertical="center"/>
      <protection locked="0"/>
    </xf>
    <xf numFmtId="0" fontId="12" fillId="0" borderId="0" xfId="2" applyFont="1" applyAlignment="1">
      <alignment horizontal="center" vertical="center"/>
    </xf>
    <xf numFmtId="0" fontId="4" fillId="0" borderId="11" xfId="2" applyFont="1" applyBorder="1" applyAlignment="1">
      <alignment horizontal="center" vertical="center" wrapText="1"/>
    </xf>
    <xf numFmtId="0" fontId="4" fillId="0" borderId="65" xfId="2" applyFont="1" applyBorder="1" applyAlignment="1">
      <alignment horizontal="center" vertical="center" wrapText="1"/>
    </xf>
    <xf numFmtId="0" fontId="38" fillId="16" borderId="75" xfId="0" applyFont="1" applyFill="1" applyBorder="1" applyAlignment="1">
      <alignment horizontal="center" vertical="center" wrapText="1"/>
    </xf>
    <xf numFmtId="0" fontId="38" fillId="16" borderId="76" xfId="0"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4" xfId="0" applyFont="1" applyBorder="1" applyAlignment="1">
      <alignment horizontal="center" vertical="center" wrapText="1"/>
    </xf>
    <xf numFmtId="0" fontId="22" fillId="0" borderId="1" xfId="0" applyFont="1" applyBorder="1" applyAlignment="1">
      <alignment horizontal="center" wrapText="1"/>
    </xf>
    <xf numFmtId="0" fontId="22" fillId="0" borderId="9" xfId="0" applyFont="1" applyBorder="1" applyAlignment="1">
      <alignment horizontal="center" wrapText="1"/>
    </xf>
    <xf numFmtId="0" fontId="20" fillId="0" borderId="0" xfId="0" applyFont="1" applyAlignment="1">
      <alignment horizontal="center" wrapText="1"/>
    </xf>
    <xf numFmtId="0" fontId="36" fillId="15" borderId="5" xfId="0" applyFont="1" applyFill="1" applyBorder="1" applyAlignment="1">
      <alignment horizontal="center" vertical="center" wrapText="1"/>
    </xf>
    <xf numFmtId="0" fontId="36" fillId="15" borderId="7" xfId="0" applyFont="1" applyFill="1" applyBorder="1" applyAlignment="1">
      <alignment horizontal="center" vertical="center" wrapText="1"/>
    </xf>
    <xf numFmtId="0" fontId="36" fillId="15" borderId="4" xfId="0" applyFont="1" applyFill="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25" xfId="0" applyFont="1" applyBorder="1" applyAlignment="1">
      <alignment horizontal="center" vertical="center" wrapText="1"/>
    </xf>
    <xf numFmtId="0" fontId="3" fillId="0" borderId="1" xfId="2" applyFont="1" applyBorder="1" applyAlignment="1">
      <alignment horizontal="center"/>
    </xf>
    <xf numFmtId="0" fontId="7" fillId="0" borderId="1" xfId="2" applyFont="1" applyBorder="1" applyAlignment="1">
      <alignment horizontal="center" vertical="center"/>
    </xf>
    <xf numFmtId="0" fontId="6" fillId="0" borderId="1" xfId="2" applyFont="1" applyBorder="1" applyAlignment="1">
      <alignment horizontal="left" vertical="center" wrapText="1"/>
    </xf>
    <xf numFmtId="0" fontId="6" fillId="0" borderId="4" xfId="2" applyFont="1" applyBorder="1" applyAlignment="1">
      <alignment horizontal="left"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6" fillId="0" borderId="8" xfId="2" applyFont="1" applyBorder="1" applyAlignment="1">
      <alignment horizontal="center" vertical="center" wrapText="1"/>
    </xf>
    <xf numFmtId="0" fontId="6" fillId="0" borderId="19" xfId="2" applyFont="1" applyBorder="1" applyAlignment="1">
      <alignment horizontal="center" vertical="center" wrapText="1"/>
    </xf>
    <xf numFmtId="0" fontId="13" fillId="0" borderId="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6" xfId="2" applyFont="1" applyBorder="1" applyAlignment="1">
      <alignment horizontal="center" vertical="center" wrapText="1"/>
    </xf>
    <xf numFmtId="0" fontId="13" fillId="0" borderId="25" xfId="2" applyFont="1" applyBorder="1" applyAlignment="1">
      <alignment horizontal="center" vertical="center" wrapText="1"/>
    </xf>
    <xf numFmtId="0" fontId="2" fillId="2" borderId="1" xfId="2" applyFill="1" applyBorder="1" applyAlignment="1">
      <alignment horizontal="center"/>
    </xf>
    <xf numFmtId="0" fontId="13" fillId="0" borderId="1" xfId="2" applyFont="1" applyBorder="1" applyAlignment="1">
      <alignment horizontal="center" vertical="center" wrapText="1"/>
    </xf>
    <xf numFmtId="0" fontId="13" fillId="0" borderId="66" xfId="2" applyFont="1" applyBorder="1" applyAlignment="1">
      <alignment horizontal="center" vertical="center" textRotation="90" wrapText="1"/>
    </xf>
    <xf numFmtId="0" fontId="13" fillId="0" borderId="67" xfId="2" applyFont="1" applyBorder="1" applyAlignment="1">
      <alignment horizontal="center" vertical="center" textRotation="90" wrapText="1"/>
    </xf>
    <xf numFmtId="0" fontId="13" fillId="0" borderId="3" xfId="2" applyFont="1" applyBorder="1" applyAlignment="1">
      <alignment horizontal="center" vertical="center" textRotation="90" wrapText="1"/>
    </xf>
    <xf numFmtId="0" fontId="13" fillId="0" borderId="27" xfId="2" applyFont="1" applyBorder="1" applyAlignment="1">
      <alignment horizontal="center" vertical="center" textRotation="90" wrapText="1"/>
    </xf>
    <xf numFmtId="0" fontId="13" fillId="0" borderId="1" xfId="2" applyFont="1" applyBorder="1" applyAlignment="1">
      <alignment horizontal="center" vertical="center"/>
    </xf>
    <xf numFmtId="0" fontId="13" fillId="2" borderId="21" xfId="2" applyFont="1" applyFill="1" applyBorder="1" applyAlignment="1">
      <alignment horizontal="center"/>
    </xf>
    <xf numFmtId="0" fontId="13" fillId="2" borderId="22" xfId="2" applyFont="1" applyFill="1" applyBorder="1" applyAlignment="1">
      <alignment horizontal="center"/>
    </xf>
    <xf numFmtId="0" fontId="13" fillId="2" borderId="23" xfId="2" applyFont="1" applyFill="1" applyBorder="1" applyAlignment="1">
      <alignment horizontal="center"/>
    </xf>
    <xf numFmtId="0" fontId="6" fillId="4" borderId="8" xfId="2" applyFont="1" applyFill="1" applyBorder="1" applyAlignment="1">
      <alignment horizontal="left" vertical="center" wrapText="1"/>
    </xf>
    <xf numFmtId="0" fontId="6" fillId="4" borderId="10" xfId="2" applyFont="1" applyFill="1" applyBorder="1" applyAlignment="1">
      <alignment horizontal="left" vertical="center" wrapText="1"/>
    </xf>
    <xf numFmtId="0" fontId="6" fillId="4" borderId="19" xfId="2" applyFont="1" applyFill="1" applyBorder="1" applyAlignment="1">
      <alignment horizontal="left" vertical="center" wrapText="1"/>
    </xf>
    <xf numFmtId="0" fontId="6" fillId="4" borderId="1" xfId="2" applyFont="1" applyFill="1" applyBorder="1" applyAlignment="1">
      <alignment horizontal="left" vertical="center" wrapText="1"/>
    </xf>
    <xf numFmtId="0" fontId="6" fillId="4" borderId="4" xfId="2" applyFont="1" applyFill="1" applyBorder="1" applyAlignment="1">
      <alignment horizontal="left" vertical="center" wrapText="1"/>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9" fontId="20" fillId="0" borderId="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9" fontId="20" fillId="0" borderId="28" xfId="0" applyNumberFormat="1" applyFont="1" applyBorder="1" applyAlignment="1">
      <alignment horizontal="center" vertical="center" wrapText="1"/>
    </xf>
    <xf numFmtId="9" fontId="20" fillId="0" borderId="36" xfId="0" applyNumberFormat="1" applyFont="1" applyBorder="1" applyAlignment="1">
      <alignment horizontal="center" vertical="center" wrapText="1"/>
    </xf>
    <xf numFmtId="9" fontId="20" fillId="0" borderId="8" xfId="0" applyNumberFormat="1" applyFont="1" applyBorder="1" applyAlignment="1">
      <alignment horizontal="center" vertical="center" wrapText="1"/>
    </xf>
    <xf numFmtId="9" fontId="20" fillId="0" borderId="37" xfId="0" applyNumberFormat="1" applyFont="1" applyBorder="1" applyAlignment="1">
      <alignment horizontal="center" vertical="center" wrapText="1"/>
    </xf>
    <xf numFmtId="9" fontId="33" fillId="0" borderId="5" xfId="2" applyNumberFormat="1" applyFont="1" applyBorder="1" applyAlignment="1">
      <alignment horizontal="center" vertical="center" wrapText="1"/>
    </xf>
    <xf numFmtId="9" fontId="33" fillId="0" borderId="7" xfId="2" applyNumberFormat="1" applyFont="1" applyBorder="1" applyAlignment="1">
      <alignment horizontal="center" vertical="center" wrapText="1"/>
    </xf>
    <xf numFmtId="9" fontId="33" fillId="0" borderId="4" xfId="2" applyNumberFormat="1" applyFont="1" applyBorder="1" applyAlignment="1">
      <alignment horizontal="center" vertical="center" wrapText="1"/>
    </xf>
    <xf numFmtId="0" fontId="7" fillId="0" borderId="5" xfId="2" applyFont="1" applyBorder="1" applyAlignment="1">
      <alignment horizontal="center" vertical="center"/>
    </xf>
    <xf numFmtId="0" fontId="7" fillId="0" borderId="4" xfId="2" applyFont="1" applyBorder="1" applyAlignment="1">
      <alignment horizontal="center" vertical="center"/>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9" fontId="5" fillId="0" borderId="11" xfId="2" applyNumberFormat="1" applyFont="1" applyBorder="1" applyAlignment="1">
      <alignment horizontal="center" vertical="center" wrapText="1"/>
    </xf>
    <xf numFmtId="9" fontId="5" fillId="0" borderId="9" xfId="2" applyNumberFormat="1" applyFont="1" applyBorder="1" applyAlignment="1">
      <alignment horizontal="center" vertical="center" wrapText="1"/>
    </xf>
    <xf numFmtId="9" fontId="5" fillId="0" borderId="65" xfId="2" applyNumberFormat="1" applyFont="1" applyBorder="1" applyAlignment="1">
      <alignment horizontal="center" vertical="center" wrapText="1"/>
    </xf>
    <xf numFmtId="0" fontId="30" fillId="0" borderId="73" xfId="2" applyFont="1" applyBorder="1" applyAlignment="1">
      <alignment horizontal="center" vertical="center" wrapText="1"/>
    </xf>
    <xf numFmtId="0" fontId="30" fillId="0" borderId="0" xfId="2" applyFont="1" applyAlignment="1">
      <alignment horizontal="center" vertical="center" wrapText="1"/>
    </xf>
    <xf numFmtId="0" fontId="30" fillId="0" borderId="74"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2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6" xfId="2" applyFont="1" applyBorder="1" applyAlignment="1">
      <alignment horizontal="left" vertical="center" wrapText="1"/>
    </xf>
    <xf numFmtId="0" fontId="6" fillId="0" borderId="28" xfId="2" applyFont="1" applyBorder="1" applyAlignment="1">
      <alignment horizontal="left" vertical="center" wrapText="1"/>
    </xf>
    <xf numFmtId="9" fontId="20" fillId="0" borderId="4" xfId="0" applyNumberFormat="1" applyFont="1" applyBorder="1" applyAlignment="1">
      <alignment horizontal="center" vertical="center" wrapText="1"/>
    </xf>
    <xf numFmtId="9" fontId="20" fillId="0" borderId="11" xfId="0" applyNumberFormat="1" applyFont="1" applyBorder="1" applyAlignment="1">
      <alignment horizontal="center" vertical="center" wrapText="1"/>
    </xf>
    <xf numFmtId="0" fontId="6" fillId="0" borderId="78" xfId="2" applyFont="1" applyBorder="1" applyAlignment="1">
      <alignment horizontal="center" vertical="center" wrapText="1"/>
    </xf>
    <xf numFmtId="0" fontId="6" fillId="0" borderId="5" xfId="2" applyFont="1" applyBorder="1" applyAlignment="1">
      <alignment horizontal="left" vertical="center" wrapText="1"/>
    </xf>
    <xf numFmtId="9" fontId="20" fillId="0" borderId="77" xfId="0" applyNumberFormat="1" applyFont="1" applyBorder="1" applyAlignment="1">
      <alignment horizontal="center" vertical="center" wrapText="1"/>
    </xf>
    <xf numFmtId="9" fontId="20" fillId="0" borderId="7" xfId="0" applyNumberFormat="1" applyFont="1" applyBorder="1" applyAlignment="1">
      <alignment horizontal="center" vertical="center" wrapText="1"/>
    </xf>
    <xf numFmtId="9" fontId="20" fillId="0" borderId="80" xfId="0" applyNumberFormat="1" applyFont="1" applyBorder="1" applyAlignment="1">
      <alignment horizontal="center" vertical="center" wrapText="1"/>
    </xf>
    <xf numFmtId="9" fontId="20" fillId="0" borderId="72" xfId="0" applyNumberFormat="1" applyFont="1" applyBorder="1" applyAlignment="1">
      <alignment horizontal="center" vertical="center" wrapText="1"/>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9" fontId="22" fillId="0" borderId="29" xfId="0" applyNumberFormat="1" applyFont="1" applyBorder="1" applyAlignment="1">
      <alignment horizontal="center" vertical="center" wrapText="1"/>
    </xf>
    <xf numFmtId="9" fontId="22" fillId="0" borderId="5"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9" fontId="22" fillId="0" borderId="4" xfId="0" applyNumberFormat="1" applyFont="1" applyBorder="1" applyAlignment="1">
      <alignment horizontal="center" vertical="center" wrapText="1"/>
    </xf>
    <xf numFmtId="9" fontId="22" fillId="0" borderId="33" xfId="0" applyNumberFormat="1" applyFont="1" applyBorder="1" applyAlignment="1">
      <alignment horizontal="center" vertical="center" wrapText="1"/>
    </xf>
    <xf numFmtId="0" fontId="13" fillId="0" borderId="8" xfId="2" applyFont="1" applyBorder="1" applyAlignment="1">
      <alignment horizontal="center" vertical="center" textRotation="90" wrapText="1"/>
    </xf>
    <xf numFmtId="0" fontId="13" fillId="2" borderId="18" xfId="2" applyFont="1" applyFill="1" applyBorder="1" applyAlignment="1">
      <alignment horizontal="center"/>
    </xf>
    <xf numFmtId="0" fontId="13" fillId="2" borderId="17" xfId="2" applyFont="1" applyFill="1" applyBorder="1" applyAlignment="1">
      <alignment horizontal="center"/>
    </xf>
    <xf numFmtId="0" fontId="13" fillId="2" borderId="16" xfId="2" applyFont="1" applyFill="1" applyBorder="1" applyAlignment="1">
      <alignment horizontal="center"/>
    </xf>
    <xf numFmtId="0" fontId="13" fillId="0" borderId="39" xfId="2" applyFont="1" applyBorder="1" applyAlignment="1">
      <alignment horizontal="center" vertical="center" textRotation="90" wrapText="1"/>
    </xf>
    <xf numFmtId="0" fontId="13" fillId="0" borderId="40" xfId="2" applyFont="1" applyBorder="1" applyAlignment="1">
      <alignment horizontal="center" vertical="center" textRotation="90" wrapText="1"/>
    </xf>
    <xf numFmtId="0" fontId="13" fillId="0" borderId="33" xfId="2" applyFont="1" applyBorder="1" applyAlignment="1">
      <alignment horizontal="center" vertical="center" textRotation="90" wrapText="1"/>
    </xf>
    <xf numFmtId="0" fontId="13" fillId="0" borderId="36" xfId="2" applyFont="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3" xfId="0" applyFont="1" applyFill="1" applyBorder="1" applyAlignment="1">
      <alignment horizontal="center" vertical="center"/>
    </xf>
    <xf numFmtId="0" fontId="0" fillId="4" borderId="18" xfId="0" applyFill="1" applyBorder="1" applyAlignment="1">
      <alignment vertical="top" wrapText="1"/>
    </xf>
    <xf numFmtId="0" fontId="0" fillId="4" borderId="17" xfId="0" applyFill="1" applyBorder="1" applyAlignment="1">
      <alignment vertical="top" wrapText="1"/>
    </xf>
    <xf numFmtId="0" fontId="0" fillId="4" borderId="16" xfId="0" applyFill="1" applyBorder="1" applyAlignment="1">
      <alignment vertical="top" wrapText="1"/>
    </xf>
    <xf numFmtId="0" fontId="0" fillId="4" borderId="15" xfId="0" applyFill="1" applyBorder="1" applyAlignment="1">
      <alignment horizontal="left" vertical="top" wrapText="1"/>
    </xf>
    <xf numFmtId="0" fontId="0" fillId="4" borderId="0" xfId="0" applyFill="1" applyAlignment="1">
      <alignment horizontal="left" vertical="top" wrapText="1"/>
    </xf>
    <xf numFmtId="0" fontId="0" fillId="4" borderId="2" xfId="0" applyFill="1" applyBorder="1" applyAlignment="1">
      <alignment horizontal="left" vertical="top" wrapText="1"/>
    </xf>
    <xf numFmtId="0" fontId="0" fillId="4" borderId="15" xfId="0" applyFill="1" applyBorder="1" applyAlignment="1">
      <alignment horizontal="left" vertical="top"/>
    </xf>
    <xf numFmtId="0" fontId="0" fillId="4" borderId="0" xfId="0" applyFill="1" applyAlignment="1">
      <alignment horizontal="left" vertical="top"/>
    </xf>
    <xf numFmtId="0" fontId="0" fillId="4" borderId="2" xfId="0" applyFill="1" applyBorder="1" applyAlignment="1">
      <alignment horizontal="left" vertical="top"/>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0" fillId="4" borderId="12" xfId="0" applyFill="1" applyBorder="1" applyAlignment="1">
      <alignment horizontal="left" vertical="top" wrapText="1"/>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 name="Porcentaje" xfId="6" builtinId="5"/>
  </cellStyles>
  <dxfs count="146">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Tahom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Estilo de tabla 1" pivot="0" count="0" xr9:uid="{00000000-0011-0000-FFFF-FFFF00000000}"/>
  </tableStyles>
  <colors>
    <mruColors>
      <color rgb="FFFF2500"/>
      <color rgb="FFFFC000"/>
      <color rgb="FFFFFC66"/>
      <color rgb="FF01B15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127</xdr:row>
      <xdr:rowOff>0</xdr:rowOff>
    </xdr:from>
    <xdr:to>
      <xdr:col>4</xdr:col>
      <xdr:colOff>90438</xdr:colOff>
      <xdr:row>132</xdr:row>
      <xdr:rowOff>41459</xdr:rowOff>
    </xdr:to>
    <xdr:sp macro="" textlink="">
      <xdr:nvSpPr>
        <xdr:cNvPr id="6238" name="Text Box 15">
          <a:extLst>
            <a:ext uri="{FF2B5EF4-FFF2-40B4-BE49-F238E27FC236}">
              <a16:creationId xmlns:a16="http://schemas.microsoft.com/office/drawing/2014/main" id="{00000000-0008-0000-05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239" name="Text Box 16">
          <a:extLst>
            <a:ext uri="{FF2B5EF4-FFF2-40B4-BE49-F238E27FC236}">
              <a16:creationId xmlns:a16="http://schemas.microsoft.com/office/drawing/2014/main" id="{00000000-0008-0000-05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240" name="Text Box 17">
          <a:extLst>
            <a:ext uri="{FF2B5EF4-FFF2-40B4-BE49-F238E27FC236}">
              <a16:creationId xmlns:a16="http://schemas.microsoft.com/office/drawing/2014/main" id="{00000000-0008-0000-05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241" name="Text Box 18">
          <a:extLst>
            <a:ext uri="{FF2B5EF4-FFF2-40B4-BE49-F238E27FC236}">
              <a16:creationId xmlns:a16="http://schemas.microsoft.com/office/drawing/2014/main" id="{00000000-0008-0000-05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242" name="Text Box 19">
          <a:extLst>
            <a:ext uri="{FF2B5EF4-FFF2-40B4-BE49-F238E27FC236}">
              <a16:creationId xmlns:a16="http://schemas.microsoft.com/office/drawing/2014/main" id="{00000000-0008-0000-05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504825</xdr:rowOff>
    </xdr:from>
    <xdr:to>
      <xdr:col>4</xdr:col>
      <xdr:colOff>95250</xdr:colOff>
      <xdr:row>14</xdr:row>
      <xdr:rowOff>89309</xdr:rowOff>
    </xdr:to>
    <xdr:sp macro="" textlink="">
      <xdr:nvSpPr>
        <xdr:cNvPr id="9" name="Text Box 15">
          <a:extLst>
            <a:ext uri="{FF2B5EF4-FFF2-40B4-BE49-F238E27FC236}">
              <a16:creationId xmlns:a16="http://schemas.microsoft.com/office/drawing/2014/main" id="{00000000-0008-0000-05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127</xdr:row>
      <xdr:rowOff>0</xdr:rowOff>
    </xdr:from>
    <xdr:ext cx="95250" cy="213632"/>
    <xdr:sp macro="" textlink="">
      <xdr:nvSpPr>
        <xdr:cNvPr id="11" name="Text Box 15">
          <a:extLst>
            <a:ext uri="{FF2B5EF4-FFF2-40B4-BE49-F238E27FC236}">
              <a16:creationId xmlns:a16="http://schemas.microsoft.com/office/drawing/2014/main" id="{00000000-0008-0000-05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 name="Text Box 15">
          <a:extLst>
            <a:ext uri="{FF2B5EF4-FFF2-40B4-BE49-F238E27FC236}">
              <a16:creationId xmlns:a16="http://schemas.microsoft.com/office/drawing/2014/main" id="{00000000-0008-0000-05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 name="Text Box 15">
          <a:extLst>
            <a:ext uri="{FF2B5EF4-FFF2-40B4-BE49-F238E27FC236}">
              <a16:creationId xmlns:a16="http://schemas.microsoft.com/office/drawing/2014/main" id="{00000000-0008-0000-05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 name="Text Box 15">
          <a:extLst>
            <a:ext uri="{FF2B5EF4-FFF2-40B4-BE49-F238E27FC236}">
              <a16:creationId xmlns:a16="http://schemas.microsoft.com/office/drawing/2014/main" id="{00000000-0008-0000-05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 name="Text Box 15">
          <a:extLst>
            <a:ext uri="{FF2B5EF4-FFF2-40B4-BE49-F238E27FC236}">
              <a16:creationId xmlns:a16="http://schemas.microsoft.com/office/drawing/2014/main" id="{00000000-0008-0000-05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 name="Text Box 15">
          <a:extLst>
            <a:ext uri="{FF2B5EF4-FFF2-40B4-BE49-F238E27FC236}">
              <a16:creationId xmlns:a16="http://schemas.microsoft.com/office/drawing/2014/main" id="{00000000-0008-0000-05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 name="Text Box 15">
          <a:extLst>
            <a:ext uri="{FF2B5EF4-FFF2-40B4-BE49-F238E27FC236}">
              <a16:creationId xmlns:a16="http://schemas.microsoft.com/office/drawing/2014/main" id="{00000000-0008-0000-05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 name="Text Box 15">
          <a:extLst>
            <a:ext uri="{FF2B5EF4-FFF2-40B4-BE49-F238E27FC236}">
              <a16:creationId xmlns:a16="http://schemas.microsoft.com/office/drawing/2014/main" id="{00000000-0008-0000-05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 name="Text Box 15">
          <a:extLst>
            <a:ext uri="{FF2B5EF4-FFF2-40B4-BE49-F238E27FC236}">
              <a16:creationId xmlns:a16="http://schemas.microsoft.com/office/drawing/2014/main" id="{00000000-0008-0000-05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 name="Text Box 15">
          <a:extLst>
            <a:ext uri="{FF2B5EF4-FFF2-40B4-BE49-F238E27FC236}">
              <a16:creationId xmlns:a16="http://schemas.microsoft.com/office/drawing/2014/main" id="{00000000-0008-0000-05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 name="Text Box 15">
          <a:extLst>
            <a:ext uri="{FF2B5EF4-FFF2-40B4-BE49-F238E27FC236}">
              <a16:creationId xmlns:a16="http://schemas.microsoft.com/office/drawing/2014/main" id="{00000000-0008-0000-05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 name="Text Box 15">
          <a:extLst>
            <a:ext uri="{FF2B5EF4-FFF2-40B4-BE49-F238E27FC236}">
              <a16:creationId xmlns:a16="http://schemas.microsoft.com/office/drawing/2014/main" id="{00000000-0008-0000-05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 name="Text Box 15">
          <a:extLst>
            <a:ext uri="{FF2B5EF4-FFF2-40B4-BE49-F238E27FC236}">
              <a16:creationId xmlns:a16="http://schemas.microsoft.com/office/drawing/2014/main" id="{00000000-0008-0000-05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 name="Text Box 15">
          <a:extLst>
            <a:ext uri="{FF2B5EF4-FFF2-40B4-BE49-F238E27FC236}">
              <a16:creationId xmlns:a16="http://schemas.microsoft.com/office/drawing/2014/main" id="{00000000-0008-0000-05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6" name="Text Box 16">
          <a:extLst>
            <a:ext uri="{FF2B5EF4-FFF2-40B4-BE49-F238E27FC236}">
              <a16:creationId xmlns:a16="http://schemas.microsoft.com/office/drawing/2014/main" id="{00000000-0008-0000-05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7" name="Text Box 17">
          <a:extLst>
            <a:ext uri="{FF2B5EF4-FFF2-40B4-BE49-F238E27FC236}">
              <a16:creationId xmlns:a16="http://schemas.microsoft.com/office/drawing/2014/main" id="{00000000-0008-0000-05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8" name="Text Box 18">
          <a:extLst>
            <a:ext uri="{FF2B5EF4-FFF2-40B4-BE49-F238E27FC236}">
              <a16:creationId xmlns:a16="http://schemas.microsoft.com/office/drawing/2014/main" id="{00000000-0008-0000-05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9" name="Text Box 19">
          <a:extLst>
            <a:ext uri="{FF2B5EF4-FFF2-40B4-BE49-F238E27FC236}">
              <a16:creationId xmlns:a16="http://schemas.microsoft.com/office/drawing/2014/main" id="{00000000-0008-0000-05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127</xdr:row>
      <xdr:rowOff>0</xdr:rowOff>
    </xdr:from>
    <xdr:ext cx="95250" cy="213632"/>
    <xdr:sp macro="" textlink="">
      <xdr:nvSpPr>
        <xdr:cNvPr id="30" name="Text Box 15">
          <a:extLst>
            <a:ext uri="{FF2B5EF4-FFF2-40B4-BE49-F238E27FC236}">
              <a16:creationId xmlns:a16="http://schemas.microsoft.com/office/drawing/2014/main" id="{00000000-0008-0000-05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1" name="Text Box 16">
          <a:extLst>
            <a:ext uri="{FF2B5EF4-FFF2-40B4-BE49-F238E27FC236}">
              <a16:creationId xmlns:a16="http://schemas.microsoft.com/office/drawing/2014/main" id="{00000000-0008-0000-05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2" name="Text Box 17">
          <a:extLst>
            <a:ext uri="{FF2B5EF4-FFF2-40B4-BE49-F238E27FC236}">
              <a16:creationId xmlns:a16="http://schemas.microsoft.com/office/drawing/2014/main" id="{00000000-0008-0000-05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3" name="Text Box 18">
          <a:extLst>
            <a:ext uri="{FF2B5EF4-FFF2-40B4-BE49-F238E27FC236}">
              <a16:creationId xmlns:a16="http://schemas.microsoft.com/office/drawing/2014/main" id="{00000000-0008-0000-05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4" name="Text Box 19">
          <a:extLst>
            <a:ext uri="{FF2B5EF4-FFF2-40B4-BE49-F238E27FC236}">
              <a16:creationId xmlns:a16="http://schemas.microsoft.com/office/drawing/2014/main" id="{00000000-0008-0000-05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 name="Text Box 15">
          <a:extLst>
            <a:ext uri="{FF2B5EF4-FFF2-40B4-BE49-F238E27FC236}">
              <a16:creationId xmlns:a16="http://schemas.microsoft.com/office/drawing/2014/main" id="{00000000-0008-0000-05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1" name="Text Box 16">
          <a:extLst>
            <a:ext uri="{FF2B5EF4-FFF2-40B4-BE49-F238E27FC236}">
              <a16:creationId xmlns:a16="http://schemas.microsoft.com/office/drawing/2014/main" id="{00000000-0008-0000-05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2" name="Text Box 17">
          <a:extLst>
            <a:ext uri="{FF2B5EF4-FFF2-40B4-BE49-F238E27FC236}">
              <a16:creationId xmlns:a16="http://schemas.microsoft.com/office/drawing/2014/main" id="{00000000-0008-0000-05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3" name="Text Box 18">
          <a:extLst>
            <a:ext uri="{FF2B5EF4-FFF2-40B4-BE49-F238E27FC236}">
              <a16:creationId xmlns:a16="http://schemas.microsoft.com/office/drawing/2014/main" id="{00000000-0008-0000-05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4" name="Text Box 19">
          <a:extLst>
            <a:ext uri="{FF2B5EF4-FFF2-40B4-BE49-F238E27FC236}">
              <a16:creationId xmlns:a16="http://schemas.microsoft.com/office/drawing/2014/main" id="{00000000-0008-0000-05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504825</xdr:rowOff>
    </xdr:from>
    <xdr:ext cx="95250" cy="442269"/>
    <xdr:sp macro="" textlink="">
      <xdr:nvSpPr>
        <xdr:cNvPr id="45" name="Text Box 15">
          <a:extLst>
            <a:ext uri="{FF2B5EF4-FFF2-40B4-BE49-F238E27FC236}">
              <a16:creationId xmlns:a16="http://schemas.microsoft.com/office/drawing/2014/main" id="{00000000-0008-0000-05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6" name="Text Box 15">
          <a:extLst>
            <a:ext uri="{FF2B5EF4-FFF2-40B4-BE49-F238E27FC236}">
              <a16:creationId xmlns:a16="http://schemas.microsoft.com/office/drawing/2014/main" id="{00000000-0008-0000-05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 name="Text Box 15">
          <a:extLst>
            <a:ext uri="{FF2B5EF4-FFF2-40B4-BE49-F238E27FC236}">
              <a16:creationId xmlns:a16="http://schemas.microsoft.com/office/drawing/2014/main" id="{00000000-0008-0000-05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8" name="Text Box 15">
          <a:extLst>
            <a:ext uri="{FF2B5EF4-FFF2-40B4-BE49-F238E27FC236}">
              <a16:creationId xmlns:a16="http://schemas.microsoft.com/office/drawing/2014/main" id="{00000000-0008-0000-05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 name="Text Box 15">
          <a:extLst>
            <a:ext uri="{FF2B5EF4-FFF2-40B4-BE49-F238E27FC236}">
              <a16:creationId xmlns:a16="http://schemas.microsoft.com/office/drawing/2014/main" id="{00000000-0008-0000-05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0" name="Text Box 15">
          <a:extLst>
            <a:ext uri="{FF2B5EF4-FFF2-40B4-BE49-F238E27FC236}">
              <a16:creationId xmlns:a16="http://schemas.microsoft.com/office/drawing/2014/main" id="{00000000-0008-0000-05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 name="Text Box 15">
          <a:extLst>
            <a:ext uri="{FF2B5EF4-FFF2-40B4-BE49-F238E27FC236}">
              <a16:creationId xmlns:a16="http://schemas.microsoft.com/office/drawing/2014/main" id="{00000000-0008-0000-05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 name="Text Box 15">
          <a:extLst>
            <a:ext uri="{FF2B5EF4-FFF2-40B4-BE49-F238E27FC236}">
              <a16:creationId xmlns:a16="http://schemas.microsoft.com/office/drawing/2014/main" id="{00000000-0008-0000-05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 name="Text Box 15">
          <a:extLst>
            <a:ext uri="{FF2B5EF4-FFF2-40B4-BE49-F238E27FC236}">
              <a16:creationId xmlns:a16="http://schemas.microsoft.com/office/drawing/2014/main" id="{00000000-0008-0000-05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 name="Text Box 15">
          <a:extLst>
            <a:ext uri="{FF2B5EF4-FFF2-40B4-BE49-F238E27FC236}">
              <a16:creationId xmlns:a16="http://schemas.microsoft.com/office/drawing/2014/main" id="{00000000-0008-0000-05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5" name="Text Box 15">
          <a:extLst>
            <a:ext uri="{FF2B5EF4-FFF2-40B4-BE49-F238E27FC236}">
              <a16:creationId xmlns:a16="http://schemas.microsoft.com/office/drawing/2014/main" id="{00000000-0008-0000-05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 name="Text Box 15">
          <a:extLst>
            <a:ext uri="{FF2B5EF4-FFF2-40B4-BE49-F238E27FC236}">
              <a16:creationId xmlns:a16="http://schemas.microsoft.com/office/drawing/2014/main" id="{00000000-0008-0000-05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7" name="Text Box 15">
          <a:extLst>
            <a:ext uri="{FF2B5EF4-FFF2-40B4-BE49-F238E27FC236}">
              <a16:creationId xmlns:a16="http://schemas.microsoft.com/office/drawing/2014/main" id="{00000000-0008-0000-05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 name="Text Box 15">
          <a:extLst>
            <a:ext uri="{FF2B5EF4-FFF2-40B4-BE49-F238E27FC236}">
              <a16:creationId xmlns:a16="http://schemas.microsoft.com/office/drawing/2014/main" id="{00000000-0008-0000-05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9" name="Text Box 15">
          <a:extLst>
            <a:ext uri="{FF2B5EF4-FFF2-40B4-BE49-F238E27FC236}">
              <a16:creationId xmlns:a16="http://schemas.microsoft.com/office/drawing/2014/main" id="{00000000-0008-0000-05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0" name="Text Box 16">
          <a:extLst>
            <a:ext uri="{FF2B5EF4-FFF2-40B4-BE49-F238E27FC236}">
              <a16:creationId xmlns:a16="http://schemas.microsoft.com/office/drawing/2014/main" id="{00000000-0008-0000-05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1" name="Text Box 17">
          <a:extLst>
            <a:ext uri="{FF2B5EF4-FFF2-40B4-BE49-F238E27FC236}">
              <a16:creationId xmlns:a16="http://schemas.microsoft.com/office/drawing/2014/main" id="{00000000-0008-0000-05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2" name="Text Box 18">
          <a:extLst>
            <a:ext uri="{FF2B5EF4-FFF2-40B4-BE49-F238E27FC236}">
              <a16:creationId xmlns:a16="http://schemas.microsoft.com/office/drawing/2014/main" id="{00000000-0008-0000-05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3" name="Text Box 19">
          <a:extLst>
            <a:ext uri="{FF2B5EF4-FFF2-40B4-BE49-F238E27FC236}">
              <a16:creationId xmlns:a16="http://schemas.microsoft.com/office/drawing/2014/main" id="{00000000-0008-0000-05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4" name="Text Box 15">
          <a:extLst>
            <a:ext uri="{FF2B5EF4-FFF2-40B4-BE49-F238E27FC236}">
              <a16:creationId xmlns:a16="http://schemas.microsoft.com/office/drawing/2014/main" id="{00000000-0008-0000-05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5" name="Text Box 16">
          <a:extLst>
            <a:ext uri="{FF2B5EF4-FFF2-40B4-BE49-F238E27FC236}">
              <a16:creationId xmlns:a16="http://schemas.microsoft.com/office/drawing/2014/main" id="{00000000-0008-0000-05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6" name="Text Box 17">
          <a:extLst>
            <a:ext uri="{FF2B5EF4-FFF2-40B4-BE49-F238E27FC236}">
              <a16:creationId xmlns:a16="http://schemas.microsoft.com/office/drawing/2014/main" id="{00000000-0008-0000-05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7" name="Text Box 18">
          <a:extLst>
            <a:ext uri="{FF2B5EF4-FFF2-40B4-BE49-F238E27FC236}">
              <a16:creationId xmlns:a16="http://schemas.microsoft.com/office/drawing/2014/main" id="{00000000-0008-0000-05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8" name="Text Box 19">
          <a:extLst>
            <a:ext uri="{FF2B5EF4-FFF2-40B4-BE49-F238E27FC236}">
              <a16:creationId xmlns:a16="http://schemas.microsoft.com/office/drawing/2014/main" id="{00000000-0008-0000-05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 name="Text Box 15">
          <a:extLst>
            <a:ext uri="{FF2B5EF4-FFF2-40B4-BE49-F238E27FC236}">
              <a16:creationId xmlns:a16="http://schemas.microsoft.com/office/drawing/2014/main" id="{00000000-0008-0000-05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0" name="Text Box 16">
          <a:extLst>
            <a:ext uri="{FF2B5EF4-FFF2-40B4-BE49-F238E27FC236}">
              <a16:creationId xmlns:a16="http://schemas.microsoft.com/office/drawing/2014/main" id="{00000000-0008-0000-05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1" name="Text Box 17">
          <a:extLst>
            <a:ext uri="{FF2B5EF4-FFF2-40B4-BE49-F238E27FC236}">
              <a16:creationId xmlns:a16="http://schemas.microsoft.com/office/drawing/2014/main" id="{00000000-0008-0000-05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2" name="Text Box 18">
          <a:extLst>
            <a:ext uri="{FF2B5EF4-FFF2-40B4-BE49-F238E27FC236}">
              <a16:creationId xmlns:a16="http://schemas.microsoft.com/office/drawing/2014/main" id="{00000000-0008-0000-05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3" name="Text Box 19">
          <a:extLst>
            <a:ext uri="{FF2B5EF4-FFF2-40B4-BE49-F238E27FC236}">
              <a16:creationId xmlns:a16="http://schemas.microsoft.com/office/drawing/2014/main" id="{00000000-0008-0000-05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5" name="Text Box 15">
          <a:extLst>
            <a:ext uri="{FF2B5EF4-FFF2-40B4-BE49-F238E27FC236}">
              <a16:creationId xmlns:a16="http://schemas.microsoft.com/office/drawing/2014/main" id="{00000000-0008-0000-05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6" name="Text Box 15">
          <a:extLst>
            <a:ext uri="{FF2B5EF4-FFF2-40B4-BE49-F238E27FC236}">
              <a16:creationId xmlns:a16="http://schemas.microsoft.com/office/drawing/2014/main" id="{00000000-0008-0000-05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7" name="Text Box 15">
          <a:extLst>
            <a:ext uri="{FF2B5EF4-FFF2-40B4-BE49-F238E27FC236}">
              <a16:creationId xmlns:a16="http://schemas.microsoft.com/office/drawing/2014/main" id="{00000000-0008-0000-05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8" name="Text Box 15">
          <a:extLst>
            <a:ext uri="{FF2B5EF4-FFF2-40B4-BE49-F238E27FC236}">
              <a16:creationId xmlns:a16="http://schemas.microsoft.com/office/drawing/2014/main" id="{00000000-0008-0000-05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9" name="Text Box 15">
          <a:extLst>
            <a:ext uri="{FF2B5EF4-FFF2-40B4-BE49-F238E27FC236}">
              <a16:creationId xmlns:a16="http://schemas.microsoft.com/office/drawing/2014/main" id="{00000000-0008-0000-05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0" name="Text Box 15">
          <a:extLst>
            <a:ext uri="{FF2B5EF4-FFF2-40B4-BE49-F238E27FC236}">
              <a16:creationId xmlns:a16="http://schemas.microsoft.com/office/drawing/2014/main" id="{00000000-0008-0000-05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1" name="Text Box 15">
          <a:extLst>
            <a:ext uri="{FF2B5EF4-FFF2-40B4-BE49-F238E27FC236}">
              <a16:creationId xmlns:a16="http://schemas.microsoft.com/office/drawing/2014/main" id="{00000000-0008-0000-05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2" name="Text Box 15">
          <a:extLst>
            <a:ext uri="{FF2B5EF4-FFF2-40B4-BE49-F238E27FC236}">
              <a16:creationId xmlns:a16="http://schemas.microsoft.com/office/drawing/2014/main" id="{00000000-0008-0000-05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3" name="Text Box 15">
          <a:extLst>
            <a:ext uri="{FF2B5EF4-FFF2-40B4-BE49-F238E27FC236}">
              <a16:creationId xmlns:a16="http://schemas.microsoft.com/office/drawing/2014/main" id="{00000000-0008-0000-05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4" name="Text Box 15">
          <a:extLst>
            <a:ext uri="{FF2B5EF4-FFF2-40B4-BE49-F238E27FC236}">
              <a16:creationId xmlns:a16="http://schemas.microsoft.com/office/drawing/2014/main" id="{00000000-0008-0000-05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5" name="Text Box 15">
          <a:extLst>
            <a:ext uri="{FF2B5EF4-FFF2-40B4-BE49-F238E27FC236}">
              <a16:creationId xmlns:a16="http://schemas.microsoft.com/office/drawing/2014/main" id="{00000000-0008-0000-05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6" name="Text Box 15">
          <a:extLst>
            <a:ext uri="{FF2B5EF4-FFF2-40B4-BE49-F238E27FC236}">
              <a16:creationId xmlns:a16="http://schemas.microsoft.com/office/drawing/2014/main" id="{00000000-0008-0000-05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7" name="Text Box 15">
          <a:extLst>
            <a:ext uri="{FF2B5EF4-FFF2-40B4-BE49-F238E27FC236}">
              <a16:creationId xmlns:a16="http://schemas.microsoft.com/office/drawing/2014/main" id="{00000000-0008-0000-05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8" name="Text Box 15">
          <a:extLst>
            <a:ext uri="{FF2B5EF4-FFF2-40B4-BE49-F238E27FC236}">
              <a16:creationId xmlns:a16="http://schemas.microsoft.com/office/drawing/2014/main" id="{00000000-0008-0000-05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9" name="Text Box 16">
          <a:extLst>
            <a:ext uri="{FF2B5EF4-FFF2-40B4-BE49-F238E27FC236}">
              <a16:creationId xmlns:a16="http://schemas.microsoft.com/office/drawing/2014/main" id="{00000000-0008-0000-05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0" name="Text Box 17">
          <a:extLst>
            <a:ext uri="{FF2B5EF4-FFF2-40B4-BE49-F238E27FC236}">
              <a16:creationId xmlns:a16="http://schemas.microsoft.com/office/drawing/2014/main" id="{00000000-0008-0000-05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1" name="Text Box 18">
          <a:extLst>
            <a:ext uri="{FF2B5EF4-FFF2-40B4-BE49-F238E27FC236}">
              <a16:creationId xmlns:a16="http://schemas.microsoft.com/office/drawing/2014/main" id="{00000000-0008-0000-05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2" name="Text Box 19">
          <a:extLst>
            <a:ext uri="{FF2B5EF4-FFF2-40B4-BE49-F238E27FC236}">
              <a16:creationId xmlns:a16="http://schemas.microsoft.com/office/drawing/2014/main" id="{00000000-0008-0000-05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93" name="Text Box 15">
          <a:extLst>
            <a:ext uri="{FF2B5EF4-FFF2-40B4-BE49-F238E27FC236}">
              <a16:creationId xmlns:a16="http://schemas.microsoft.com/office/drawing/2014/main" id="{00000000-0008-0000-05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4" name="Text Box 16">
          <a:extLst>
            <a:ext uri="{FF2B5EF4-FFF2-40B4-BE49-F238E27FC236}">
              <a16:creationId xmlns:a16="http://schemas.microsoft.com/office/drawing/2014/main" id="{00000000-0008-0000-05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5" name="Text Box 17">
          <a:extLst>
            <a:ext uri="{FF2B5EF4-FFF2-40B4-BE49-F238E27FC236}">
              <a16:creationId xmlns:a16="http://schemas.microsoft.com/office/drawing/2014/main" id="{00000000-0008-0000-05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6" name="Text Box 18">
          <a:extLst>
            <a:ext uri="{FF2B5EF4-FFF2-40B4-BE49-F238E27FC236}">
              <a16:creationId xmlns:a16="http://schemas.microsoft.com/office/drawing/2014/main" id="{00000000-0008-0000-05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7" name="Text Box 19">
          <a:extLst>
            <a:ext uri="{FF2B5EF4-FFF2-40B4-BE49-F238E27FC236}">
              <a16:creationId xmlns:a16="http://schemas.microsoft.com/office/drawing/2014/main" id="{00000000-0008-0000-05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98" name="Text Box 15">
          <a:extLst>
            <a:ext uri="{FF2B5EF4-FFF2-40B4-BE49-F238E27FC236}">
              <a16:creationId xmlns:a16="http://schemas.microsoft.com/office/drawing/2014/main" id="{00000000-0008-0000-05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9" name="Text Box 15">
          <a:extLst>
            <a:ext uri="{FF2B5EF4-FFF2-40B4-BE49-F238E27FC236}">
              <a16:creationId xmlns:a16="http://schemas.microsoft.com/office/drawing/2014/main" id="{00000000-0008-0000-05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0" name="Text Box 15">
          <a:extLst>
            <a:ext uri="{FF2B5EF4-FFF2-40B4-BE49-F238E27FC236}">
              <a16:creationId xmlns:a16="http://schemas.microsoft.com/office/drawing/2014/main" id="{00000000-0008-0000-05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01" name="Text Box 15">
          <a:extLst>
            <a:ext uri="{FF2B5EF4-FFF2-40B4-BE49-F238E27FC236}">
              <a16:creationId xmlns:a16="http://schemas.microsoft.com/office/drawing/2014/main" id="{00000000-0008-0000-05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02" name="Text Box 15">
          <a:extLst>
            <a:ext uri="{FF2B5EF4-FFF2-40B4-BE49-F238E27FC236}">
              <a16:creationId xmlns:a16="http://schemas.microsoft.com/office/drawing/2014/main" id="{00000000-0008-0000-05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103" name="Text Box 15">
          <a:extLst>
            <a:ext uri="{FF2B5EF4-FFF2-40B4-BE49-F238E27FC236}">
              <a16:creationId xmlns:a16="http://schemas.microsoft.com/office/drawing/2014/main" id="{00000000-0008-0000-05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104" name="Text Box 15">
          <a:extLst>
            <a:ext uri="{FF2B5EF4-FFF2-40B4-BE49-F238E27FC236}">
              <a16:creationId xmlns:a16="http://schemas.microsoft.com/office/drawing/2014/main" id="{00000000-0008-0000-05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5" name="Text Box 15">
          <a:extLst>
            <a:ext uri="{FF2B5EF4-FFF2-40B4-BE49-F238E27FC236}">
              <a16:creationId xmlns:a16="http://schemas.microsoft.com/office/drawing/2014/main" id="{00000000-0008-0000-05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6" name="Text Box 15">
          <a:extLst>
            <a:ext uri="{FF2B5EF4-FFF2-40B4-BE49-F238E27FC236}">
              <a16:creationId xmlns:a16="http://schemas.microsoft.com/office/drawing/2014/main" id="{00000000-0008-0000-05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7" name="Text Box 15">
          <a:extLst>
            <a:ext uri="{FF2B5EF4-FFF2-40B4-BE49-F238E27FC236}">
              <a16:creationId xmlns:a16="http://schemas.microsoft.com/office/drawing/2014/main" id="{00000000-0008-0000-05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8" name="Text Box 15">
          <a:extLst>
            <a:ext uri="{FF2B5EF4-FFF2-40B4-BE49-F238E27FC236}">
              <a16:creationId xmlns:a16="http://schemas.microsoft.com/office/drawing/2014/main" id="{00000000-0008-0000-05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9" name="Text Box 15">
          <a:extLst>
            <a:ext uri="{FF2B5EF4-FFF2-40B4-BE49-F238E27FC236}">
              <a16:creationId xmlns:a16="http://schemas.microsoft.com/office/drawing/2014/main" id="{00000000-0008-0000-05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0" name="Text Box 15">
          <a:extLst>
            <a:ext uri="{FF2B5EF4-FFF2-40B4-BE49-F238E27FC236}">
              <a16:creationId xmlns:a16="http://schemas.microsoft.com/office/drawing/2014/main" id="{00000000-0008-0000-05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1" name="Text Box 15">
          <a:extLst>
            <a:ext uri="{FF2B5EF4-FFF2-40B4-BE49-F238E27FC236}">
              <a16:creationId xmlns:a16="http://schemas.microsoft.com/office/drawing/2014/main" id="{00000000-0008-0000-05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2" name="Text Box 15">
          <a:extLst>
            <a:ext uri="{FF2B5EF4-FFF2-40B4-BE49-F238E27FC236}">
              <a16:creationId xmlns:a16="http://schemas.microsoft.com/office/drawing/2014/main" id="{00000000-0008-0000-05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3" name="Text Box 15">
          <a:extLst>
            <a:ext uri="{FF2B5EF4-FFF2-40B4-BE49-F238E27FC236}">
              <a16:creationId xmlns:a16="http://schemas.microsoft.com/office/drawing/2014/main" id="{00000000-0008-0000-05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4" name="Text Box 15">
          <a:extLst>
            <a:ext uri="{FF2B5EF4-FFF2-40B4-BE49-F238E27FC236}">
              <a16:creationId xmlns:a16="http://schemas.microsoft.com/office/drawing/2014/main" id="{00000000-0008-0000-05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5" name="Text Box 15">
          <a:extLst>
            <a:ext uri="{FF2B5EF4-FFF2-40B4-BE49-F238E27FC236}">
              <a16:creationId xmlns:a16="http://schemas.microsoft.com/office/drawing/2014/main" id="{00000000-0008-0000-05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6" name="Text Box 15">
          <a:extLst>
            <a:ext uri="{FF2B5EF4-FFF2-40B4-BE49-F238E27FC236}">
              <a16:creationId xmlns:a16="http://schemas.microsoft.com/office/drawing/2014/main" id="{00000000-0008-0000-05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7" name="Text Box 15">
          <a:extLst>
            <a:ext uri="{FF2B5EF4-FFF2-40B4-BE49-F238E27FC236}">
              <a16:creationId xmlns:a16="http://schemas.microsoft.com/office/drawing/2014/main" id="{00000000-0008-0000-05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8" name="Text Box 15">
          <a:extLst>
            <a:ext uri="{FF2B5EF4-FFF2-40B4-BE49-F238E27FC236}">
              <a16:creationId xmlns:a16="http://schemas.microsoft.com/office/drawing/2014/main" id="{00000000-0008-0000-05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9" name="Text Box 15">
          <a:extLst>
            <a:ext uri="{FF2B5EF4-FFF2-40B4-BE49-F238E27FC236}">
              <a16:creationId xmlns:a16="http://schemas.microsoft.com/office/drawing/2014/main" id="{00000000-0008-0000-05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0" name="Text Box 15">
          <a:extLst>
            <a:ext uri="{FF2B5EF4-FFF2-40B4-BE49-F238E27FC236}">
              <a16:creationId xmlns:a16="http://schemas.microsoft.com/office/drawing/2014/main" id="{00000000-0008-0000-05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1" name="Text Box 15">
          <a:extLst>
            <a:ext uri="{FF2B5EF4-FFF2-40B4-BE49-F238E27FC236}">
              <a16:creationId xmlns:a16="http://schemas.microsoft.com/office/drawing/2014/main" id="{00000000-0008-0000-05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2" name="Text Box 15">
          <a:extLst>
            <a:ext uri="{FF2B5EF4-FFF2-40B4-BE49-F238E27FC236}">
              <a16:creationId xmlns:a16="http://schemas.microsoft.com/office/drawing/2014/main" id="{00000000-0008-0000-05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3" name="Text Box 15">
          <a:extLst>
            <a:ext uri="{FF2B5EF4-FFF2-40B4-BE49-F238E27FC236}">
              <a16:creationId xmlns:a16="http://schemas.microsoft.com/office/drawing/2014/main" id="{00000000-0008-0000-05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4" name="Text Box 15">
          <a:extLst>
            <a:ext uri="{FF2B5EF4-FFF2-40B4-BE49-F238E27FC236}">
              <a16:creationId xmlns:a16="http://schemas.microsoft.com/office/drawing/2014/main" id="{00000000-0008-0000-05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5" name="Text Box 15">
          <a:extLst>
            <a:ext uri="{FF2B5EF4-FFF2-40B4-BE49-F238E27FC236}">
              <a16:creationId xmlns:a16="http://schemas.microsoft.com/office/drawing/2014/main" id="{00000000-0008-0000-05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6" name="Text Box 15">
          <a:extLst>
            <a:ext uri="{FF2B5EF4-FFF2-40B4-BE49-F238E27FC236}">
              <a16:creationId xmlns:a16="http://schemas.microsoft.com/office/drawing/2014/main" id="{00000000-0008-0000-05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7" name="Text Box 15">
          <a:extLst>
            <a:ext uri="{FF2B5EF4-FFF2-40B4-BE49-F238E27FC236}">
              <a16:creationId xmlns:a16="http://schemas.microsoft.com/office/drawing/2014/main" id="{00000000-0008-0000-05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8" name="Text Box 15">
          <a:extLst>
            <a:ext uri="{FF2B5EF4-FFF2-40B4-BE49-F238E27FC236}">
              <a16:creationId xmlns:a16="http://schemas.microsoft.com/office/drawing/2014/main" id="{00000000-0008-0000-05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9" name="Text Box 15">
          <a:extLst>
            <a:ext uri="{FF2B5EF4-FFF2-40B4-BE49-F238E27FC236}">
              <a16:creationId xmlns:a16="http://schemas.microsoft.com/office/drawing/2014/main" id="{00000000-0008-0000-05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0" name="Text Box 15">
          <a:extLst>
            <a:ext uri="{FF2B5EF4-FFF2-40B4-BE49-F238E27FC236}">
              <a16:creationId xmlns:a16="http://schemas.microsoft.com/office/drawing/2014/main" id="{00000000-0008-0000-05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1" name="Text Box 15">
          <a:extLst>
            <a:ext uri="{FF2B5EF4-FFF2-40B4-BE49-F238E27FC236}">
              <a16:creationId xmlns:a16="http://schemas.microsoft.com/office/drawing/2014/main" id="{00000000-0008-0000-05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2" name="Text Box 15">
          <a:extLst>
            <a:ext uri="{FF2B5EF4-FFF2-40B4-BE49-F238E27FC236}">
              <a16:creationId xmlns:a16="http://schemas.microsoft.com/office/drawing/2014/main" id="{00000000-0008-0000-05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3" name="Text Box 15">
          <a:extLst>
            <a:ext uri="{FF2B5EF4-FFF2-40B4-BE49-F238E27FC236}">
              <a16:creationId xmlns:a16="http://schemas.microsoft.com/office/drawing/2014/main" id="{00000000-0008-0000-05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4" name="Text Box 15">
          <a:extLst>
            <a:ext uri="{FF2B5EF4-FFF2-40B4-BE49-F238E27FC236}">
              <a16:creationId xmlns:a16="http://schemas.microsoft.com/office/drawing/2014/main" id="{00000000-0008-0000-05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5" name="Text Box 15">
          <a:extLst>
            <a:ext uri="{FF2B5EF4-FFF2-40B4-BE49-F238E27FC236}">
              <a16:creationId xmlns:a16="http://schemas.microsoft.com/office/drawing/2014/main" id="{00000000-0008-0000-05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6" name="Text Box 15">
          <a:extLst>
            <a:ext uri="{FF2B5EF4-FFF2-40B4-BE49-F238E27FC236}">
              <a16:creationId xmlns:a16="http://schemas.microsoft.com/office/drawing/2014/main" id="{00000000-0008-0000-05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7" name="Text Box 15">
          <a:extLst>
            <a:ext uri="{FF2B5EF4-FFF2-40B4-BE49-F238E27FC236}">
              <a16:creationId xmlns:a16="http://schemas.microsoft.com/office/drawing/2014/main" id="{00000000-0008-0000-05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8" name="Text Box 15">
          <a:extLst>
            <a:ext uri="{FF2B5EF4-FFF2-40B4-BE49-F238E27FC236}">
              <a16:creationId xmlns:a16="http://schemas.microsoft.com/office/drawing/2014/main" id="{00000000-0008-0000-05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9" name="Text Box 15">
          <a:extLst>
            <a:ext uri="{FF2B5EF4-FFF2-40B4-BE49-F238E27FC236}">
              <a16:creationId xmlns:a16="http://schemas.microsoft.com/office/drawing/2014/main" id="{00000000-0008-0000-05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40" name="Text Box 15">
          <a:extLst>
            <a:ext uri="{FF2B5EF4-FFF2-40B4-BE49-F238E27FC236}">
              <a16:creationId xmlns:a16="http://schemas.microsoft.com/office/drawing/2014/main" id="{00000000-0008-0000-05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1" name="Text Box 15">
          <a:extLst>
            <a:ext uri="{FF2B5EF4-FFF2-40B4-BE49-F238E27FC236}">
              <a16:creationId xmlns:a16="http://schemas.microsoft.com/office/drawing/2014/main" id="{00000000-0008-0000-05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2" name="Text Box 15">
          <a:extLst>
            <a:ext uri="{FF2B5EF4-FFF2-40B4-BE49-F238E27FC236}">
              <a16:creationId xmlns:a16="http://schemas.microsoft.com/office/drawing/2014/main" id="{00000000-0008-0000-05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3" name="Text Box 15">
          <a:extLst>
            <a:ext uri="{FF2B5EF4-FFF2-40B4-BE49-F238E27FC236}">
              <a16:creationId xmlns:a16="http://schemas.microsoft.com/office/drawing/2014/main" id="{00000000-0008-0000-05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4" name="Text Box 15">
          <a:extLst>
            <a:ext uri="{FF2B5EF4-FFF2-40B4-BE49-F238E27FC236}">
              <a16:creationId xmlns:a16="http://schemas.microsoft.com/office/drawing/2014/main" id="{00000000-0008-0000-05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5" name="Text Box 15">
          <a:extLst>
            <a:ext uri="{FF2B5EF4-FFF2-40B4-BE49-F238E27FC236}">
              <a16:creationId xmlns:a16="http://schemas.microsoft.com/office/drawing/2014/main" id="{00000000-0008-0000-05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6" name="Text Box 15">
          <a:extLst>
            <a:ext uri="{FF2B5EF4-FFF2-40B4-BE49-F238E27FC236}">
              <a16:creationId xmlns:a16="http://schemas.microsoft.com/office/drawing/2014/main" id="{00000000-0008-0000-05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7" name="Text Box 15">
          <a:extLst>
            <a:ext uri="{FF2B5EF4-FFF2-40B4-BE49-F238E27FC236}">
              <a16:creationId xmlns:a16="http://schemas.microsoft.com/office/drawing/2014/main" id="{00000000-0008-0000-05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48" name="Text Box 15">
          <a:extLst>
            <a:ext uri="{FF2B5EF4-FFF2-40B4-BE49-F238E27FC236}">
              <a16:creationId xmlns:a16="http://schemas.microsoft.com/office/drawing/2014/main" id="{00000000-0008-0000-05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49" name="Text Box 15">
          <a:extLst>
            <a:ext uri="{FF2B5EF4-FFF2-40B4-BE49-F238E27FC236}">
              <a16:creationId xmlns:a16="http://schemas.microsoft.com/office/drawing/2014/main" id="{00000000-0008-0000-05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0" name="Text Box 15">
          <a:extLst>
            <a:ext uri="{FF2B5EF4-FFF2-40B4-BE49-F238E27FC236}">
              <a16:creationId xmlns:a16="http://schemas.microsoft.com/office/drawing/2014/main" id="{00000000-0008-0000-05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1" name="Text Box 15">
          <a:extLst>
            <a:ext uri="{FF2B5EF4-FFF2-40B4-BE49-F238E27FC236}">
              <a16:creationId xmlns:a16="http://schemas.microsoft.com/office/drawing/2014/main" id="{00000000-0008-0000-05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2" name="Text Box 15">
          <a:extLst>
            <a:ext uri="{FF2B5EF4-FFF2-40B4-BE49-F238E27FC236}">
              <a16:creationId xmlns:a16="http://schemas.microsoft.com/office/drawing/2014/main" id="{00000000-0008-0000-05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3" name="Text Box 15">
          <a:extLst>
            <a:ext uri="{FF2B5EF4-FFF2-40B4-BE49-F238E27FC236}">
              <a16:creationId xmlns:a16="http://schemas.microsoft.com/office/drawing/2014/main" id="{00000000-0008-0000-05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4" name="Text Box 15">
          <a:extLst>
            <a:ext uri="{FF2B5EF4-FFF2-40B4-BE49-F238E27FC236}">
              <a16:creationId xmlns:a16="http://schemas.microsoft.com/office/drawing/2014/main" id="{00000000-0008-0000-05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5" name="Text Box 15">
          <a:extLst>
            <a:ext uri="{FF2B5EF4-FFF2-40B4-BE49-F238E27FC236}">
              <a16:creationId xmlns:a16="http://schemas.microsoft.com/office/drawing/2014/main" id="{00000000-0008-0000-05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6" name="Text Box 15">
          <a:extLst>
            <a:ext uri="{FF2B5EF4-FFF2-40B4-BE49-F238E27FC236}">
              <a16:creationId xmlns:a16="http://schemas.microsoft.com/office/drawing/2014/main" id="{00000000-0008-0000-05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7" name="Text Box 15">
          <a:extLst>
            <a:ext uri="{FF2B5EF4-FFF2-40B4-BE49-F238E27FC236}">
              <a16:creationId xmlns:a16="http://schemas.microsoft.com/office/drawing/2014/main" id="{00000000-0008-0000-05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8" name="Text Box 15">
          <a:extLst>
            <a:ext uri="{FF2B5EF4-FFF2-40B4-BE49-F238E27FC236}">
              <a16:creationId xmlns:a16="http://schemas.microsoft.com/office/drawing/2014/main" id="{00000000-0008-0000-05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9" name="Text Box 15">
          <a:extLst>
            <a:ext uri="{FF2B5EF4-FFF2-40B4-BE49-F238E27FC236}">
              <a16:creationId xmlns:a16="http://schemas.microsoft.com/office/drawing/2014/main" id="{00000000-0008-0000-05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0" name="Text Box 15">
          <a:extLst>
            <a:ext uri="{FF2B5EF4-FFF2-40B4-BE49-F238E27FC236}">
              <a16:creationId xmlns:a16="http://schemas.microsoft.com/office/drawing/2014/main" id="{00000000-0008-0000-05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1" name="Text Box 15">
          <a:extLst>
            <a:ext uri="{FF2B5EF4-FFF2-40B4-BE49-F238E27FC236}">
              <a16:creationId xmlns:a16="http://schemas.microsoft.com/office/drawing/2014/main" id="{00000000-0008-0000-05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2" name="Text Box 15">
          <a:extLst>
            <a:ext uri="{FF2B5EF4-FFF2-40B4-BE49-F238E27FC236}">
              <a16:creationId xmlns:a16="http://schemas.microsoft.com/office/drawing/2014/main" id="{00000000-0008-0000-05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3" name="Text Box 15">
          <a:extLst>
            <a:ext uri="{FF2B5EF4-FFF2-40B4-BE49-F238E27FC236}">
              <a16:creationId xmlns:a16="http://schemas.microsoft.com/office/drawing/2014/main" id="{00000000-0008-0000-05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4" name="Text Box 15">
          <a:extLst>
            <a:ext uri="{FF2B5EF4-FFF2-40B4-BE49-F238E27FC236}">
              <a16:creationId xmlns:a16="http://schemas.microsoft.com/office/drawing/2014/main" id="{00000000-0008-0000-05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5" name="Text Box 15">
          <a:extLst>
            <a:ext uri="{FF2B5EF4-FFF2-40B4-BE49-F238E27FC236}">
              <a16:creationId xmlns:a16="http://schemas.microsoft.com/office/drawing/2014/main" id="{00000000-0008-0000-05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66" name="Text Box 15">
          <a:extLst>
            <a:ext uri="{FF2B5EF4-FFF2-40B4-BE49-F238E27FC236}">
              <a16:creationId xmlns:a16="http://schemas.microsoft.com/office/drawing/2014/main" id="{00000000-0008-0000-05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67" name="Text Box 15">
          <a:extLst>
            <a:ext uri="{FF2B5EF4-FFF2-40B4-BE49-F238E27FC236}">
              <a16:creationId xmlns:a16="http://schemas.microsoft.com/office/drawing/2014/main" id="{00000000-0008-0000-05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68" name="Text Box 15">
          <a:extLst>
            <a:ext uri="{FF2B5EF4-FFF2-40B4-BE49-F238E27FC236}">
              <a16:creationId xmlns:a16="http://schemas.microsoft.com/office/drawing/2014/main" id="{00000000-0008-0000-05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69" name="Text Box 15">
          <a:extLst>
            <a:ext uri="{FF2B5EF4-FFF2-40B4-BE49-F238E27FC236}">
              <a16:creationId xmlns:a16="http://schemas.microsoft.com/office/drawing/2014/main" id="{00000000-0008-0000-05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0" name="Text Box 15">
          <a:extLst>
            <a:ext uri="{FF2B5EF4-FFF2-40B4-BE49-F238E27FC236}">
              <a16:creationId xmlns:a16="http://schemas.microsoft.com/office/drawing/2014/main" id="{00000000-0008-0000-05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1" name="Text Box 15">
          <a:extLst>
            <a:ext uri="{FF2B5EF4-FFF2-40B4-BE49-F238E27FC236}">
              <a16:creationId xmlns:a16="http://schemas.microsoft.com/office/drawing/2014/main" id="{00000000-0008-0000-05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2" name="Text Box 15">
          <a:extLst>
            <a:ext uri="{FF2B5EF4-FFF2-40B4-BE49-F238E27FC236}">
              <a16:creationId xmlns:a16="http://schemas.microsoft.com/office/drawing/2014/main" id="{00000000-0008-0000-05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3" name="Text Box 15">
          <a:extLst>
            <a:ext uri="{FF2B5EF4-FFF2-40B4-BE49-F238E27FC236}">
              <a16:creationId xmlns:a16="http://schemas.microsoft.com/office/drawing/2014/main" id="{00000000-0008-0000-05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4" name="Text Box 15">
          <a:extLst>
            <a:ext uri="{FF2B5EF4-FFF2-40B4-BE49-F238E27FC236}">
              <a16:creationId xmlns:a16="http://schemas.microsoft.com/office/drawing/2014/main" id="{00000000-0008-0000-05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5" name="Text Box 15">
          <a:extLst>
            <a:ext uri="{FF2B5EF4-FFF2-40B4-BE49-F238E27FC236}">
              <a16:creationId xmlns:a16="http://schemas.microsoft.com/office/drawing/2014/main" id="{00000000-0008-0000-05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6" name="Text Box 15">
          <a:extLst>
            <a:ext uri="{FF2B5EF4-FFF2-40B4-BE49-F238E27FC236}">
              <a16:creationId xmlns:a16="http://schemas.microsoft.com/office/drawing/2014/main" id="{00000000-0008-0000-05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7" name="Text Box 15">
          <a:extLst>
            <a:ext uri="{FF2B5EF4-FFF2-40B4-BE49-F238E27FC236}">
              <a16:creationId xmlns:a16="http://schemas.microsoft.com/office/drawing/2014/main" id="{00000000-0008-0000-05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8" name="Text Box 15">
          <a:extLst>
            <a:ext uri="{FF2B5EF4-FFF2-40B4-BE49-F238E27FC236}">
              <a16:creationId xmlns:a16="http://schemas.microsoft.com/office/drawing/2014/main" id="{00000000-0008-0000-05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9" name="Text Box 15">
          <a:extLst>
            <a:ext uri="{FF2B5EF4-FFF2-40B4-BE49-F238E27FC236}">
              <a16:creationId xmlns:a16="http://schemas.microsoft.com/office/drawing/2014/main" id="{00000000-0008-0000-05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0" name="Text Box 15">
          <a:extLst>
            <a:ext uri="{FF2B5EF4-FFF2-40B4-BE49-F238E27FC236}">
              <a16:creationId xmlns:a16="http://schemas.microsoft.com/office/drawing/2014/main" id="{00000000-0008-0000-05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1" name="Text Box 15">
          <a:extLst>
            <a:ext uri="{FF2B5EF4-FFF2-40B4-BE49-F238E27FC236}">
              <a16:creationId xmlns:a16="http://schemas.microsoft.com/office/drawing/2014/main" id="{00000000-0008-0000-05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2" name="Text Box 15">
          <a:extLst>
            <a:ext uri="{FF2B5EF4-FFF2-40B4-BE49-F238E27FC236}">
              <a16:creationId xmlns:a16="http://schemas.microsoft.com/office/drawing/2014/main" id="{00000000-0008-0000-05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3" name="Text Box 15">
          <a:extLst>
            <a:ext uri="{FF2B5EF4-FFF2-40B4-BE49-F238E27FC236}">
              <a16:creationId xmlns:a16="http://schemas.microsoft.com/office/drawing/2014/main" id="{00000000-0008-0000-05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4" name="Text Box 15">
          <a:extLst>
            <a:ext uri="{FF2B5EF4-FFF2-40B4-BE49-F238E27FC236}">
              <a16:creationId xmlns:a16="http://schemas.microsoft.com/office/drawing/2014/main" id="{00000000-0008-0000-05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5" name="Text Box 15">
          <a:extLst>
            <a:ext uri="{FF2B5EF4-FFF2-40B4-BE49-F238E27FC236}">
              <a16:creationId xmlns:a16="http://schemas.microsoft.com/office/drawing/2014/main" id="{00000000-0008-0000-05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6" name="Text Box 15">
          <a:extLst>
            <a:ext uri="{FF2B5EF4-FFF2-40B4-BE49-F238E27FC236}">
              <a16:creationId xmlns:a16="http://schemas.microsoft.com/office/drawing/2014/main" id="{00000000-0008-0000-05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7" name="Text Box 15">
          <a:extLst>
            <a:ext uri="{FF2B5EF4-FFF2-40B4-BE49-F238E27FC236}">
              <a16:creationId xmlns:a16="http://schemas.microsoft.com/office/drawing/2014/main" id="{00000000-0008-0000-05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8" name="Text Box 15">
          <a:extLst>
            <a:ext uri="{FF2B5EF4-FFF2-40B4-BE49-F238E27FC236}">
              <a16:creationId xmlns:a16="http://schemas.microsoft.com/office/drawing/2014/main" id="{00000000-0008-0000-05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9" name="Text Box 15">
          <a:extLst>
            <a:ext uri="{FF2B5EF4-FFF2-40B4-BE49-F238E27FC236}">
              <a16:creationId xmlns:a16="http://schemas.microsoft.com/office/drawing/2014/main" id="{00000000-0008-0000-05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90" name="Text Box 15">
          <a:extLst>
            <a:ext uri="{FF2B5EF4-FFF2-40B4-BE49-F238E27FC236}">
              <a16:creationId xmlns:a16="http://schemas.microsoft.com/office/drawing/2014/main" id="{00000000-0008-0000-05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1" name="Text Box 15">
          <a:extLst>
            <a:ext uri="{FF2B5EF4-FFF2-40B4-BE49-F238E27FC236}">
              <a16:creationId xmlns:a16="http://schemas.microsoft.com/office/drawing/2014/main" id="{00000000-0008-0000-05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2" name="Text Box 15">
          <a:extLst>
            <a:ext uri="{FF2B5EF4-FFF2-40B4-BE49-F238E27FC236}">
              <a16:creationId xmlns:a16="http://schemas.microsoft.com/office/drawing/2014/main" id="{00000000-0008-0000-05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93" name="Text Box 15">
          <a:extLst>
            <a:ext uri="{FF2B5EF4-FFF2-40B4-BE49-F238E27FC236}">
              <a16:creationId xmlns:a16="http://schemas.microsoft.com/office/drawing/2014/main" id="{00000000-0008-0000-05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94" name="Text Box 15">
          <a:extLst>
            <a:ext uri="{FF2B5EF4-FFF2-40B4-BE49-F238E27FC236}">
              <a16:creationId xmlns:a16="http://schemas.microsoft.com/office/drawing/2014/main" id="{00000000-0008-0000-05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5" name="Text Box 15">
          <a:extLst>
            <a:ext uri="{FF2B5EF4-FFF2-40B4-BE49-F238E27FC236}">
              <a16:creationId xmlns:a16="http://schemas.microsoft.com/office/drawing/2014/main" id="{00000000-0008-0000-05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6" name="Text Box 15">
          <a:extLst>
            <a:ext uri="{FF2B5EF4-FFF2-40B4-BE49-F238E27FC236}">
              <a16:creationId xmlns:a16="http://schemas.microsoft.com/office/drawing/2014/main" id="{00000000-0008-0000-05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7" name="Text Box 15">
          <a:extLst>
            <a:ext uri="{FF2B5EF4-FFF2-40B4-BE49-F238E27FC236}">
              <a16:creationId xmlns:a16="http://schemas.microsoft.com/office/drawing/2014/main" id="{00000000-0008-0000-05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8" name="Text Box 15">
          <a:extLst>
            <a:ext uri="{FF2B5EF4-FFF2-40B4-BE49-F238E27FC236}">
              <a16:creationId xmlns:a16="http://schemas.microsoft.com/office/drawing/2014/main" id="{00000000-0008-0000-05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9" name="Text Box 15">
          <a:extLst>
            <a:ext uri="{FF2B5EF4-FFF2-40B4-BE49-F238E27FC236}">
              <a16:creationId xmlns:a16="http://schemas.microsoft.com/office/drawing/2014/main" id="{00000000-0008-0000-05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0" name="Text Box 15">
          <a:extLst>
            <a:ext uri="{FF2B5EF4-FFF2-40B4-BE49-F238E27FC236}">
              <a16:creationId xmlns:a16="http://schemas.microsoft.com/office/drawing/2014/main" id="{00000000-0008-0000-05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1" name="Text Box 15">
          <a:extLst>
            <a:ext uri="{FF2B5EF4-FFF2-40B4-BE49-F238E27FC236}">
              <a16:creationId xmlns:a16="http://schemas.microsoft.com/office/drawing/2014/main" id="{00000000-0008-0000-05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2" name="Text Box 15">
          <a:extLst>
            <a:ext uri="{FF2B5EF4-FFF2-40B4-BE49-F238E27FC236}">
              <a16:creationId xmlns:a16="http://schemas.microsoft.com/office/drawing/2014/main" id="{00000000-0008-0000-05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3" name="Text Box 15">
          <a:extLst>
            <a:ext uri="{FF2B5EF4-FFF2-40B4-BE49-F238E27FC236}">
              <a16:creationId xmlns:a16="http://schemas.microsoft.com/office/drawing/2014/main" id="{00000000-0008-0000-05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4" name="Text Box 15">
          <a:extLst>
            <a:ext uri="{FF2B5EF4-FFF2-40B4-BE49-F238E27FC236}">
              <a16:creationId xmlns:a16="http://schemas.microsoft.com/office/drawing/2014/main" id="{00000000-0008-0000-05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5" name="Text Box 15">
          <a:extLst>
            <a:ext uri="{FF2B5EF4-FFF2-40B4-BE49-F238E27FC236}">
              <a16:creationId xmlns:a16="http://schemas.microsoft.com/office/drawing/2014/main" id="{00000000-0008-0000-05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6" name="Text Box 15">
          <a:extLst>
            <a:ext uri="{FF2B5EF4-FFF2-40B4-BE49-F238E27FC236}">
              <a16:creationId xmlns:a16="http://schemas.microsoft.com/office/drawing/2014/main" id="{00000000-0008-0000-05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7" name="Text Box 15">
          <a:extLst>
            <a:ext uri="{FF2B5EF4-FFF2-40B4-BE49-F238E27FC236}">
              <a16:creationId xmlns:a16="http://schemas.microsoft.com/office/drawing/2014/main" id="{00000000-0008-0000-05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8" name="Text Box 15">
          <a:extLst>
            <a:ext uri="{FF2B5EF4-FFF2-40B4-BE49-F238E27FC236}">
              <a16:creationId xmlns:a16="http://schemas.microsoft.com/office/drawing/2014/main" id="{00000000-0008-0000-05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9" name="Text Box 15">
          <a:extLst>
            <a:ext uri="{FF2B5EF4-FFF2-40B4-BE49-F238E27FC236}">
              <a16:creationId xmlns:a16="http://schemas.microsoft.com/office/drawing/2014/main" id="{00000000-0008-0000-05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0" name="Text Box 15">
          <a:extLst>
            <a:ext uri="{FF2B5EF4-FFF2-40B4-BE49-F238E27FC236}">
              <a16:creationId xmlns:a16="http://schemas.microsoft.com/office/drawing/2014/main" id="{00000000-0008-0000-05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11" name="Text Box 15">
          <a:extLst>
            <a:ext uri="{FF2B5EF4-FFF2-40B4-BE49-F238E27FC236}">
              <a16:creationId xmlns:a16="http://schemas.microsoft.com/office/drawing/2014/main" id="{00000000-0008-0000-05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12" name="Text Box 15">
          <a:extLst>
            <a:ext uri="{FF2B5EF4-FFF2-40B4-BE49-F238E27FC236}">
              <a16:creationId xmlns:a16="http://schemas.microsoft.com/office/drawing/2014/main" id="{00000000-0008-0000-05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3" name="Text Box 15">
          <a:extLst>
            <a:ext uri="{FF2B5EF4-FFF2-40B4-BE49-F238E27FC236}">
              <a16:creationId xmlns:a16="http://schemas.microsoft.com/office/drawing/2014/main" id="{00000000-0008-0000-05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4" name="Text Box 15">
          <a:extLst>
            <a:ext uri="{FF2B5EF4-FFF2-40B4-BE49-F238E27FC236}">
              <a16:creationId xmlns:a16="http://schemas.microsoft.com/office/drawing/2014/main" id="{00000000-0008-0000-05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5" name="Text Box 15">
          <a:extLst>
            <a:ext uri="{FF2B5EF4-FFF2-40B4-BE49-F238E27FC236}">
              <a16:creationId xmlns:a16="http://schemas.microsoft.com/office/drawing/2014/main" id="{00000000-0008-0000-05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6" name="Text Box 15">
          <a:extLst>
            <a:ext uri="{FF2B5EF4-FFF2-40B4-BE49-F238E27FC236}">
              <a16:creationId xmlns:a16="http://schemas.microsoft.com/office/drawing/2014/main" id="{00000000-0008-0000-05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7" name="Text Box 15">
          <a:extLst>
            <a:ext uri="{FF2B5EF4-FFF2-40B4-BE49-F238E27FC236}">
              <a16:creationId xmlns:a16="http://schemas.microsoft.com/office/drawing/2014/main" id="{00000000-0008-0000-05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8" name="Text Box 15">
          <a:extLst>
            <a:ext uri="{FF2B5EF4-FFF2-40B4-BE49-F238E27FC236}">
              <a16:creationId xmlns:a16="http://schemas.microsoft.com/office/drawing/2014/main" id="{00000000-0008-0000-05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9" name="Text Box 15">
          <a:extLst>
            <a:ext uri="{FF2B5EF4-FFF2-40B4-BE49-F238E27FC236}">
              <a16:creationId xmlns:a16="http://schemas.microsoft.com/office/drawing/2014/main" id="{00000000-0008-0000-05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0" name="Text Box 15">
          <a:extLst>
            <a:ext uri="{FF2B5EF4-FFF2-40B4-BE49-F238E27FC236}">
              <a16:creationId xmlns:a16="http://schemas.microsoft.com/office/drawing/2014/main" id="{00000000-0008-0000-05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1" name="Text Box 15">
          <a:extLst>
            <a:ext uri="{FF2B5EF4-FFF2-40B4-BE49-F238E27FC236}">
              <a16:creationId xmlns:a16="http://schemas.microsoft.com/office/drawing/2014/main" id="{00000000-0008-0000-05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2" name="Text Box 15">
          <a:extLst>
            <a:ext uri="{FF2B5EF4-FFF2-40B4-BE49-F238E27FC236}">
              <a16:creationId xmlns:a16="http://schemas.microsoft.com/office/drawing/2014/main" id="{00000000-0008-0000-05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3" name="Text Box 15">
          <a:extLst>
            <a:ext uri="{FF2B5EF4-FFF2-40B4-BE49-F238E27FC236}">
              <a16:creationId xmlns:a16="http://schemas.microsoft.com/office/drawing/2014/main" id="{00000000-0008-0000-05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4" name="Text Box 15">
          <a:extLst>
            <a:ext uri="{FF2B5EF4-FFF2-40B4-BE49-F238E27FC236}">
              <a16:creationId xmlns:a16="http://schemas.microsoft.com/office/drawing/2014/main" id="{00000000-0008-0000-05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5" name="Text Box 15">
          <a:extLst>
            <a:ext uri="{FF2B5EF4-FFF2-40B4-BE49-F238E27FC236}">
              <a16:creationId xmlns:a16="http://schemas.microsoft.com/office/drawing/2014/main" id="{00000000-0008-0000-05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6" name="Text Box 15">
          <a:extLst>
            <a:ext uri="{FF2B5EF4-FFF2-40B4-BE49-F238E27FC236}">
              <a16:creationId xmlns:a16="http://schemas.microsoft.com/office/drawing/2014/main" id="{00000000-0008-0000-05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7" name="Text Box 15">
          <a:extLst>
            <a:ext uri="{FF2B5EF4-FFF2-40B4-BE49-F238E27FC236}">
              <a16:creationId xmlns:a16="http://schemas.microsoft.com/office/drawing/2014/main" id="{00000000-0008-0000-05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8" name="Text Box 15">
          <a:extLst>
            <a:ext uri="{FF2B5EF4-FFF2-40B4-BE49-F238E27FC236}">
              <a16:creationId xmlns:a16="http://schemas.microsoft.com/office/drawing/2014/main" id="{00000000-0008-0000-05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9" name="Text Box 15">
          <a:extLst>
            <a:ext uri="{FF2B5EF4-FFF2-40B4-BE49-F238E27FC236}">
              <a16:creationId xmlns:a16="http://schemas.microsoft.com/office/drawing/2014/main" id="{00000000-0008-0000-05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30" name="Text Box 15">
          <a:extLst>
            <a:ext uri="{FF2B5EF4-FFF2-40B4-BE49-F238E27FC236}">
              <a16:creationId xmlns:a16="http://schemas.microsoft.com/office/drawing/2014/main" id="{00000000-0008-0000-05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1" name="Text Box 15">
          <a:extLst>
            <a:ext uri="{FF2B5EF4-FFF2-40B4-BE49-F238E27FC236}">
              <a16:creationId xmlns:a16="http://schemas.microsoft.com/office/drawing/2014/main" id="{00000000-0008-0000-05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2" name="Text Box 15">
          <a:extLst>
            <a:ext uri="{FF2B5EF4-FFF2-40B4-BE49-F238E27FC236}">
              <a16:creationId xmlns:a16="http://schemas.microsoft.com/office/drawing/2014/main" id="{00000000-0008-0000-05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3" name="Text Box 15">
          <a:extLst>
            <a:ext uri="{FF2B5EF4-FFF2-40B4-BE49-F238E27FC236}">
              <a16:creationId xmlns:a16="http://schemas.microsoft.com/office/drawing/2014/main" id="{00000000-0008-0000-05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4" name="Text Box 15">
          <a:extLst>
            <a:ext uri="{FF2B5EF4-FFF2-40B4-BE49-F238E27FC236}">
              <a16:creationId xmlns:a16="http://schemas.microsoft.com/office/drawing/2014/main" id="{00000000-0008-0000-05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5" name="Text Box 15">
          <a:extLst>
            <a:ext uri="{FF2B5EF4-FFF2-40B4-BE49-F238E27FC236}">
              <a16:creationId xmlns:a16="http://schemas.microsoft.com/office/drawing/2014/main" id="{00000000-0008-0000-05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6" name="Text Box 15">
          <a:extLst>
            <a:ext uri="{FF2B5EF4-FFF2-40B4-BE49-F238E27FC236}">
              <a16:creationId xmlns:a16="http://schemas.microsoft.com/office/drawing/2014/main" id="{00000000-0008-0000-05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7" name="Text Box 15">
          <a:extLst>
            <a:ext uri="{FF2B5EF4-FFF2-40B4-BE49-F238E27FC236}">
              <a16:creationId xmlns:a16="http://schemas.microsoft.com/office/drawing/2014/main" id="{00000000-0008-0000-05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38" name="Text Box 15">
          <a:extLst>
            <a:ext uri="{FF2B5EF4-FFF2-40B4-BE49-F238E27FC236}">
              <a16:creationId xmlns:a16="http://schemas.microsoft.com/office/drawing/2014/main" id="{00000000-0008-0000-05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39" name="Text Box 15">
          <a:extLst>
            <a:ext uri="{FF2B5EF4-FFF2-40B4-BE49-F238E27FC236}">
              <a16:creationId xmlns:a16="http://schemas.microsoft.com/office/drawing/2014/main" id="{00000000-0008-0000-05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0" name="Text Box 15">
          <a:extLst>
            <a:ext uri="{FF2B5EF4-FFF2-40B4-BE49-F238E27FC236}">
              <a16:creationId xmlns:a16="http://schemas.microsoft.com/office/drawing/2014/main" id="{00000000-0008-0000-05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1" name="Text Box 15">
          <a:extLst>
            <a:ext uri="{FF2B5EF4-FFF2-40B4-BE49-F238E27FC236}">
              <a16:creationId xmlns:a16="http://schemas.microsoft.com/office/drawing/2014/main" id="{00000000-0008-0000-05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2" name="Text Box 15">
          <a:extLst>
            <a:ext uri="{FF2B5EF4-FFF2-40B4-BE49-F238E27FC236}">
              <a16:creationId xmlns:a16="http://schemas.microsoft.com/office/drawing/2014/main" id="{00000000-0008-0000-05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3" name="Text Box 15">
          <a:extLst>
            <a:ext uri="{FF2B5EF4-FFF2-40B4-BE49-F238E27FC236}">
              <a16:creationId xmlns:a16="http://schemas.microsoft.com/office/drawing/2014/main" id="{00000000-0008-0000-05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4" name="Text Box 15">
          <a:extLst>
            <a:ext uri="{FF2B5EF4-FFF2-40B4-BE49-F238E27FC236}">
              <a16:creationId xmlns:a16="http://schemas.microsoft.com/office/drawing/2014/main" id="{00000000-0008-0000-05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5" name="Text Box 15">
          <a:extLst>
            <a:ext uri="{FF2B5EF4-FFF2-40B4-BE49-F238E27FC236}">
              <a16:creationId xmlns:a16="http://schemas.microsoft.com/office/drawing/2014/main" id="{00000000-0008-0000-05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6" name="Text Box 15">
          <a:extLst>
            <a:ext uri="{FF2B5EF4-FFF2-40B4-BE49-F238E27FC236}">
              <a16:creationId xmlns:a16="http://schemas.microsoft.com/office/drawing/2014/main" id="{00000000-0008-0000-05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7" name="Text Box 15">
          <a:extLst>
            <a:ext uri="{FF2B5EF4-FFF2-40B4-BE49-F238E27FC236}">
              <a16:creationId xmlns:a16="http://schemas.microsoft.com/office/drawing/2014/main" id="{00000000-0008-0000-05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8" name="Text Box 15">
          <a:extLst>
            <a:ext uri="{FF2B5EF4-FFF2-40B4-BE49-F238E27FC236}">
              <a16:creationId xmlns:a16="http://schemas.microsoft.com/office/drawing/2014/main" id="{00000000-0008-0000-05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9" name="Text Box 15">
          <a:extLst>
            <a:ext uri="{FF2B5EF4-FFF2-40B4-BE49-F238E27FC236}">
              <a16:creationId xmlns:a16="http://schemas.microsoft.com/office/drawing/2014/main" id="{00000000-0008-0000-05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0" name="Text Box 15">
          <a:extLst>
            <a:ext uri="{FF2B5EF4-FFF2-40B4-BE49-F238E27FC236}">
              <a16:creationId xmlns:a16="http://schemas.microsoft.com/office/drawing/2014/main" id="{00000000-0008-0000-05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1" name="Text Box 15">
          <a:extLst>
            <a:ext uri="{FF2B5EF4-FFF2-40B4-BE49-F238E27FC236}">
              <a16:creationId xmlns:a16="http://schemas.microsoft.com/office/drawing/2014/main" id="{00000000-0008-0000-05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2" name="Text Box 15">
          <a:extLst>
            <a:ext uri="{FF2B5EF4-FFF2-40B4-BE49-F238E27FC236}">
              <a16:creationId xmlns:a16="http://schemas.microsoft.com/office/drawing/2014/main" id="{00000000-0008-0000-05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3" name="Text Box 15">
          <a:extLst>
            <a:ext uri="{FF2B5EF4-FFF2-40B4-BE49-F238E27FC236}">
              <a16:creationId xmlns:a16="http://schemas.microsoft.com/office/drawing/2014/main" id="{00000000-0008-0000-05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4" name="Text Box 15">
          <a:extLst>
            <a:ext uri="{FF2B5EF4-FFF2-40B4-BE49-F238E27FC236}">
              <a16:creationId xmlns:a16="http://schemas.microsoft.com/office/drawing/2014/main" id="{00000000-0008-0000-05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5" name="Text Box 15">
          <a:extLst>
            <a:ext uri="{FF2B5EF4-FFF2-40B4-BE49-F238E27FC236}">
              <a16:creationId xmlns:a16="http://schemas.microsoft.com/office/drawing/2014/main" id="{00000000-0008-0000-05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56" name="Text Box 15">
          <a:extLst>
            <a:ext uri="{FF2B5EF4-FFF2-40B4-BE49-F238E27FC236}">
              <a16:creationId xmlns:a16="http://schemas.microsoft.com/office/drawing/2014/main" id="{00000000-0008-0000-05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57" name="Text Box 15">
          <a:extLst>
            <a:ext uri="{FF2B5EF4-FFF2-40B4-BE49-F238E27FC236}">
              <a16:creationId xmlns:a16="http://schemas.microsoft.com/office/drawing/2014/main" id="{00000000-0008-0000-05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58" name="Text Box 15">
          <a:extLst>
            <a:ext uri="{FF2B5EF4-FFF2-40B4-BE49-F238E27FC236}">
              <a16:creationId xmlns:a16="http://schemas.microsoft.com/office/drawing/2014/main" id="{00000000-0008-0000-05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59" name="Text Box 15">
          <a:extLst>
            <a:ext uri="{FF2B5EF4-FFF2-40B4-BE49-F238E27FC236}">
              <a16:creationId xmlns:a16="http://schemas.microsoft.com/office/drawing/2014/main" id="{00000000-0008-0000-05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0" name="Text Box 15">
          <a:extLst>
            <a:ext uri="{FF2B5EF4-FFF2-40B4-BE49-F238E27FC236}">
              <a16:creationId xmlns:a16="http://schemas.microsoft.com/office/drawing/2014/main" id="{00000000-0008-0000-05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1" name="Text Box 15">
          <a:extLst>
            <a:ext uri="{FF2B5EF4-FFF2-40B4-BE49-F238E27FC236}">
              <a16:creationId xmlns:a16="http://schemas.microsoft.com/office/drawing/2014/main" id="{00000000-0008-0000-05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2" name="Text Box 15">
          <a:extLst>
            <a:ext uri="{FF2B5EF4-FFF2-40B4-BE49-F238E27FC236}">
              <a16:creationId xmlns:a16="http://schemas.microsoft.com/office/drawing/2014/main" id="{00000000-0008-0000-05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3" name="Text Box 15">
          <a:extLst>
            <a:ext uri="{FF2B5EF4-FFF2-40B4-BE49-F238E27FC236}">
              <a16:creationId xmlns:a16="http://schemas.microsoft.com/office/drawing/2014/main" id="{00000000-0008-0000-05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4" name="Text Box 15">
          <a:extLst>
            <a:ext uri="{FF2B5EF4-FFF2-40B4-BE49-F238E27FC236}">
              <a16:creationId xmlns:a16="http://schemas.microsoft.com/office/drawing/2014/main" id="{00000000-0008-0000-05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5" name="Text Box 15">
          <a:extLst>
            <a:ext uri="{FF2B5EF4-FFF2-40B4-BE49-F238E27FC236}">
              <a16:creationId xmlns:a16="http://schemas.microsoft.com/office/drawing/2014/main" id="{00000000-0008-0000-05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6" name="Text Box 15">
          <a:extLst>
            <a:ext uri="{FF2B5EF4-FFF2-40B4-BE49-F238E27FC236}">
              <a16:creationId xmlns:a16="http://schemas.microsoft.com/office/drawing/2014/main" id="{00000000-0008-0000-05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7" name="Text Box 15">
          <a:extLst>
            <a:ext uri="{FF2B5EF4-FFF2-40B4-BE49-F238E27FC236}">
              <a16:creationId xmlns:a16="http://schemas.microsoft.com/office/drawing/2014/main" id="{00000000-0008-0000-05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8" name="Text Box 15">
          <a:extLst>
            <a:ext uri="{FF2B5EF4-FFF2-40B4-BE49-F238E27FC236}">
              <a16:creationId xmlns:a16="http://schemas.microsoft.com/office/drawing/2014/main" id="{00000000-0008-0000-05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9" name="Text Box 15">
          <a:extLst>
            <a:ext uri="{FF2B5EF4-FFF2-40B4-BE49-F238E27FC236}">
              <a16:creationId xmlns:a16="http://schemas.microsoft.com/office/drawing/2014/main" id="{00000000-0008-0000-05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0" name="Text Box 15">
          <a:extLst>
            <a:ext uri="{FF2B5EF4-FFF2-40B4-BE49-F238E27FC236}">
              <a16:creationId xmlns:a16="http://schemas.microsoft.com/office/drawing/2014/main" id="{00000000-0008-0000-05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1" name="Text Box 15">
          <a:extLst>
            <a:ext uri="{FF2B5EF4-FFF2-40B4-BE49-F238E27FC236}">
              <a16:creationId xmlns:a16="http://schemas.microsoft.com/office/drawing/2014/main" id="{00000000-0008-0000-05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2" name="Text Box 15">
          <a:extLst>
            <a:ext uri="{FF2B5EF4-FFF2-40B4-BE49-F238E27FC236}">
              <a16:creationId xmlns:a16="http://schemas.microsoft.com/office/drawing/2014/main" id="{00000000-0008-0000-05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3" name="Text Box 15">
          <a:extLst>
            <a:ext uri="{FF2B5EF4-FFF2-40B4-BE49-F238E27FC236}">
              <a16:creationId xmlns:a16="http://schemas.microsoft.com/office/drawing/2014/main" id="{00000000-0008-0000-05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4" name="Text Box 15">
          <a:extLst>
            <a:ext uri="{FF2B5EF4-FFF2-40B4-BE49-F238E27FC236}">
              <a16:creationId xmlns:a16="http://schemas.microsoft.com/office/drawing/2014/main" id="{00000000-0008-0000-05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5" name="Text Box 15">
          <a:extLst>
            <a:ext uri="{FF2B5EF4-FFF2-40B4-BE49-F238E27FC236}">
              <a16:creationId xmlns:a16="http://schemas.microsoft.com/office/drawing/2014/main" id="{00000000-0008-0000-05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6" name="Text Box 15">
          <a:extLst>
            <a:ext uri="{FF2B5EF4-FFF2-40B4-BE49-F238E27FC236}">
              <a16:creationId xmlns:a16="http://schemas.microsoft.com/office/drawing/2014/main" id="{00000000-0008-0000-05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7" name="Text Box 15">
          <a:extLst>
            <a:ext uri="{FF2B5EF4-FFF2-40B4-BE49-F238E27FC236}">
              <a16:creationId xmlns:a16="http://schemas.microsoft.com/office/drawing/2014/main" id="{00000000-0008-0000-05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8" name="Text Box 15">
          <a:extLst>
            <a:ext uri="{FF2B5EF4-FFF2-40B4-BE49-F238E27FC236}">
              <a16:creationId xmlns:a16="http://schemas.microsoft.com/office/drawing/2014/main" id="{00000000-0008-0000-05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9" name="Text Box 15">
          <a:extLst>
            <a:ext uri="{FF2B5EF4-FFF2-40B4-BE49-F238E27FC236}">
              <a16:creationId xmlns:a16="http://schemas.microsoft.com/office/drawing/2014/main" id="{00000000-0008-0000-05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80" name="Text Box 15">
          <a:extLst>
            <a:ext uri="{FF2B5EF4-FFF2-40B4-BE49-F238E27FC236}">
              <a16:creationId xmlns:a16="http://schemas.microsoft.com/office/drawing/2014/main" id="{00000000-0008-0000-05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1" name="Text Box 15">
          <a:extLst>
            <a:ext uri="{FF2B5EF4-FFF2-40B4-BE49-F238E27FC236}">
              <a16:creationId xmlns:a16="http://schemas.microsoft.com/office/drawing/2014/main" id="{00000000-0008-0000-05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2" name="Text Box 15">
          <a:extLst>
            <a:ext uri="{FF2B5EF4-FFF2-40B4-BE49-F238E27FC236}">
              <a16:creationId xmlns:a16="http://schemas.microsoft.com/office/drawing/2014/main" id="{00000000-0008-0000-05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83" name="Text Box 15">
          <a:extLst>
            <a:ext uri="{FF2B5EF4-FFF2-40B4-BE49-F238E27FC236}">
              <a16:creationId xmlns:a16="http://schemas.microsoft.com/office/drawing/2014/main" id="{00000000-0008-0000-05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84" name="Text Box 15">
          <a:extLst>
            <a:ext uri="{FF2B5EF4-FFF2-40B4-BE49-F238E27FC236}">
              <a16:creationId xmlns:a16="http://schemas.microsoft.com/office/drawing/2014/main" id="{00000000-0008-0000-05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5" name="Text Box 15">
          <a:extLst>
            <a:ext uri="{FF2B5EF4-FFF2-40B4-BE49-F238E27FC236}">
              <a16:creationId xmlns:a16="http://schemas.microsoft.com/office/drawing/2014/main" id="{00000000-0008-0000-05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6" name="Text Box 15">
          <a:extLst>
            <a:ext uri="{FF2B5EF4-FFF2-40B4-BE49-F238E27FC236}">
              <a16:creationId xmlns:a16="http://schemas.microsoft.com/office/drawing/2014/main" id="{00000000-0008-0000-05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7" name="Text Box 15">
          <a:extLst>
            <a:ext uri="{FF2B5EF4-FFF2-40B4-BE49-F238E27FC236}">
              <a16:creationId xmlns:a16="http://schemas.microsoft.com/office/drawing/2014/main" id="{00000000-0008-0000-05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8" name="Text Box 15">
          <a:extLst>
            <a:ext uri="{FF2B5EF4-FFF2-40B4-BE49-F238E27FC236}">
              <a16:creationId xmlns:a16="http://schemas.microsoft.com/office/drawing/2014/main" id="{00000000-0008-0000-05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9" name="Text Box 15">
          <a:extLst>
            <a:ext uri="{FF2B5EF4-FFF2-40B4-BE49-F238E27FC236}">
              <a16:creationId xmlns:a16="http://schemas.microsoft.com/office/drawing/2014/main" id="{00000000-0008-0000-05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0" name="Text Box 15">
          <a:extLst>
            <a:ext uri="{FF2B5EF4-FFF2-40B4-BE49-F238E27FC236}">
              <a16:creationId xmlns:a16="http://schemas.microsoft.com/office/drawing/2014/main" id="{00000000-0008-0000-05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1" name="Text Box 15">
          <a:extLst>
            <a:ext uri="{FF2B5EF4-FFF2-40B4-BE49-F238E27FC236}">
              <a16:creationId xmlns:a16="http://schemas.microsoft.com/office/drawing/2014/main" id="{00000000-0008-0000-05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2" name="Text Box 15">
          <a:extLst>
            <a:ext uri="{FF2B5EF4-FFF2-40B4-BE49-F238E27FC236}">
              <a16:creationId xmlns:a16="http://schemas.microsoft.com/office/drawing/2014/main" id="{00000000-0008-0000-05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3" name="Text Box 15">
          <a:extLst>
            <a:ext uri="{FF2B5EF4-FFF2-40B4-BE49-F238E27FC236}">
              <a16:creationId xmlns:a16="http://schemas.microsoft.com/office/drawing/2014/main" id="{00000000-0008-0000-05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4" name="Text Box 15">
          <a:extLst>
            <a:ext uri="{FF2B5EF4-FFF2-40B4-BE49-F238E27FC236}">
              <a16:creationId xmlns:a16="http://schemas.microsoft.com/office/drawing/2014/main" id="{00000000-0008-0000-05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5" name="Text Box 15">
          <a:extLst>
            <a:ext uri="{FF2B5EF4-FFF2-40B4-BE49-F238E27FC236}">
              <a16:creationId xmlns:a16="http://schemas.microsoft.com/office/drawing/2014/main" id="{00000000-0008-0000-05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6" name="Text Box 15">
          <a:extLst>
            <a:ext uri="{FF2B5EF4-FFF2-40B4-BE49-F238E27FC236}">
              <a16:creationId xmlns:a16="http://schemas.microsoft.com/office/drawing/2014/main" id="{00000000-0008-0000-05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7" name="Text Box 15">
          <a:extLst>
            <a:ext uri="{FF2B5EF4-FFF2-40B4-BE49-F238E27FC236}">
              <a16:creationId xmlns:a16="http://schemas.microsoft.com/office/drawing/2014/main" id="{00000000-0008-0000-05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8" name="Text Box 15">
          <a:extLst>
            <a:ext uri="{FF2B5EF4-FFF2-40B4-BE49-F238E27FC236}">
              <a16:creationId xmlns:a16="http://schemas.microsoft.com/office/drawing/2014/main" id="{00000000-0008-0000-05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9" name="Text Box 15">
          <a:extLst>
            <a:ext uri="{FF2B5EF4-FFF2-40B4-BE49-F238E27FC236}">
              <a16:creationId xmlns:a16="http://schemas.microsoft.com/office/drawing/2014/main" id="{00000000-0008-0000-05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0" name="Text Box 15">
          <a:extLst>
            <a:ext uri="{FF2B5EF4-FFF2-40B4-BE49-F238E27FC236}">
              <a16:creationId xmlns:a16="http://schemas.microsoft.com/office/drawing/2014/main" id="{00000000-0008-0000-05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01" name="Text Box 15">
          <a:extLst>
            <a:ext uri="{FF2B5EF4-FFF2-40B4-BE49-F238E27FC236}">
              <a16:creationId xmlns:a16="http://schemas.microsoft.com/office/drawing/2014/main" id="{00000000-0008-0000-05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02" name="Text Box 15">
          <a:extLst>
            <a:ext uri="{FF2B5EF4-FFF2-40B4-BE49-F238E27FC236}">
              <a16:creationId xmlns:a16="http://schemas.microsoft.com/office/drawing/2014/main" id="{00000000-0008-0000-05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3" name="Text Box 15">
          <a:extLst>
            <a:ext uri="{FF2B5EF4-FFF2-40B4-BE49-F238E27FC236}">
              <a16:creationId xmlns:a16="http://schemas.microsoft.com/office/drawing/2014/main" id="{00000000-0008-0000-05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4" name="Text Box 15">
          <a:extLst>
            <a:ext uri="{FF2B5EF4-FFF2-40B4-BE49-F238E27FC236}">
              <a16:creationId xmlns:a16="http://schemas.microsoft.com/office/drawing/2014/main" id="{00000000-0008-0000-05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5" name="Text Box 15">
          <a:extLst>
            <a:ext uri="{FF2B5EF4-FFF2-40B4-BE49-F238E27FC236}">
              <a16:creationId xmlns:a16="http://schemas.microsoft.com/office/drawing/2014/main" id="{00000000-0008-0000-05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6" name="Text Box 15">
          <a:extLst>
            <a:ext uri="{FF2B5EF4-FFF2-40B4-BE49-F238E27FC236}">
              <a16:creationId xmlns:a16="http://schemas.microsoft.com/office/drawing/2014/main" id="{00000000-0008-0000-05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7" name="Text Box 15">
          <a:extLst>
            <a:ext uri="{FF2B5EF4-FFF2-40B4-BE49-F238E27FC236}">
              <a16:creationId xmlns:a16="http://schemas.microsoft.com/office/drawing/2014/main" id="{00000000-0008-0000-05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8" name="Text Box 15">
          <a:extLst>
            <a:ext uri="{FF2B5EF4-FFF2-40B4-BE49-F238E27FC236}">
              <a16:creationId xmlns:a16="http://schemas.microsoft.com/office/drawing/2014/main" id="{00000000-0008-0000-05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9" name="Text Box 15">
          <a:extLst>
            <a:ext uri="{FF2B5EF4-FFF2-40B4-BE49-F238E27FC236}">
              <a16:creationId xmlns:a16="http://schemas.microsoft.com/office/drawing/2014/main" id="{00000000-0008-0000-05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0" name="Text Box 15">
          <a:extLst>
            <a:ext uri="{FF2B5EF4-FFF2-40B4-BE49-F238E27FC236}">
              <a16:creationId xmlns:a16="http://schemas.microsoft.com/office/drawing/2014/main" id="{00000000-0008-0000-05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1" name="Text Box 15">
          <a:extLst>
            <a:ext uri="{FF2B5EF4-FFF2-40B4-BE49-F238E27FC236}">
              <a16:creationId xmlns:a16="http://schemas.microsoft.com/office/drawing/2014/main" id="{00000000-0008-0000-05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2" name="Text Box 15">
          <a:extLst>
            <a:ext uri="{FF2B5EF4-FFF2-40B4-BE49-F238E27FC236}">
              <a16:creationId xmlns:a16="http://schemas.microsoft.com/office/drawing/2014/main" id="{00000000-0008-0000-05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3" name="Text Box 15">
          <a:extLst>
            <a:ext uri="{FF2B5EF4-FFF2-40B4-BE49-F238E27FC236}">
              <a16:creationId xmlns:a16="http://schemas.microsoft.com/office/drawing/2014/main" id="{00000000-0008-0000-05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4" name="Text Box 15">
          <a:extLst>
            <a:ext uri="{FF2B5EF4-FFF2-40B4-BE49-F238E27FC236}">
              <a16:creationId xmlns:a16="http://schemas.microsoft.com/office/drawing/2014/main" id="{00000000-0008-0000-05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5" name="Text Box 15">
          <a:extLst>
            <a:ext uri="{FF2B5EF4-FFF2-40B4-BE49-F238E27FC236}">
              <a16:creationId xmlns:a16="http://schemas.microsoft.com/office/drawing/2014/main" id="{00000000-0008-0000-05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6" name="Text Box 15">
          <a:extLst>
            <a:ext uri="{FF2B5EF4-FFF2-40B4-BE49-F238E27FC236}">
              <a16:creationId xmlns:a16="http://schemas.microsoft.com/office/drawing/2014/main" id="{00000000-0008-0000-05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7" name="Text Box 15">
          <a:extLst>
            <a:ext uri="{FF2B5EF4-FFF2-40B4-BE49-F238E27FC236}">
              <a16:creationId xmlns:a16="http://schemas.microsoft.com/office/drawing/2014/main" id="{00000000-0008-0000-05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8" name="Text Box 15">
          <a:extLst>
            <a:ext uri="{FF2B5EF4-FFF2-40B4-BE49-F238E27FC236}">
              <a16:creationId xmlns:a16="http://schemas.microsoft.com/office/drawing/2014/main" id="{00000000-0008-0000-05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9" name="Text Box 15">
          <a:extLst>
            <a:ext uri="{FF2B5EF4-FFF2-40B4-BE49-F238E27FC236}">
              <a16:creationId xmlns:a16="http://schemas.microsoft.com/office/drawing/2014/main" id="{00000000-0008-0000-05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20" name="Text Box 15">
          <a:extLst>
            <a:ext uri="{FF2B5EF4-FFF2-40B4-BE49-F238E27FC236}">
              <a16:creationId xmlns:a16="http://schemas.microsoft.com/office/drawing/2014/main" id="{00000000-0008-0000-05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1" name="Text Box 15">
          <a:extLst>
            <a:ext uri="{FF2B5EF4-FFF2-40B4-BE49-F238E27FC236}">
              <a16:creationId xmlns:a16="http://schemas.microsoft.com/office/drawing/2014/main" id="{00000000-0008-0000-05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2" name="Text Box 15">
          <a:extLst>
            <a:ext uri="{FF2B5EF4-FFF2-40B4-BE49-F238E27FC236}">
              <a16:creationId xmlns:a16="http://schemas.microsoft.com/office/drawing/2014/main" id="{00000000-0008-0000-05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3" name="Text Box 15">
          <a:extLst>
            <a:ext uri="{FF2B5EF4-FFF2-40B4-BE49-F238E27FC236}">
              <a16:creationId xmlns:a16="http://schemas.microsoft.com/office/drawing/2014/main" id="{00000000-0008-0000-05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4" name="Text Box 15">
          <a:extLst>
            <a:ext uri="{FF2B5EF4-FFF2-40B4-BE49-F238E27FC236}">
              <a16:creationId xmlns:a16="http://schemas.microsoft.com/office/drawing/2014/main" id="{00000000-0008-0000-05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5" name="Text Box 15">
          <a:extLst>
            <a:ext uri="{FF2B5EF4-FFF2-40B4-BE49-F238E27FC236}">
              <a16:creationId xmlns:a16="http://schemas.microsoft.com/office/drawing/2014/main" id="{00000000-0008-0000-05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6" name="Text Box 15">
          <a:extLst>
            <a:ext uri="{FF2B5EF4-FFF2-40B4-BE49-F238E27FC236}">
              <a16:creationId xmlns:a16="http://schemas.microsoft.com/office/drawing/2014/main" id="{00000000-0008-0000-05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7" name="Text Box 15">
          <a:extLst>
            <a:ext uri="{FF2B5EF4-FFF2-40B4-BE49-F238E27FC236}">
              <a16:creationId xmlns:a16="http://schemas.microsoft.com/office/drawing/2014/main" id="{00000000-0008-0000-05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28" name="Text Box 15">
          <a:extLst>
            <a:ext uri="{FF2B5EF4-FFF2-40B4-BE49-F238E27FC236}">
              <a16:creationId xmlns:a16="http://schemas.microsoft.com/office/drawing/2014/main" id="{00000000-0008-0000-05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29" name="Text Box 15">
          <a:extLst>
            <a:ext uri="{FF2B5EF4-FFF2-40B4-BE49-F238E27FC236}">
              <a16:creationId xmlns:a16="http://schemas.microsoft.com/office/drawing/2014/main" id="{00000000-0008-0000-05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0" name="Text Box 15">
          <a:extLst>
            <a:ext uri="{FF2B5EF4-FFF2-40B4-BE49-F238E27FC236}">
              <a16:creationId xmlns:a16="http://schemas.microsoft.com/office/drawing/2014/main" id="{00000000-0008-0000-05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1" name="Text Box 15">
          <a:extLst>
            <a:ext uri="{FF2B5EF4-FFF2-40B4-BE49-F238E27FC236}">
              <a16:creationId xmlns:a16="http://schemas.microsoft.com/office/drawing/2014/main" id="{00000000-0008-0000-05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2" name="Text Box 15">
          <a:extLst>
            <a:ext uri="{FF2B5EF4-FFF2-40B4-BE49-F238E27FC236}">
              <a16:creationId xmlns:a16="http://schemas.microsoft.com/office/drawing/2014/main" id="{00000000-0008-0000-05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3" name="Text Box 15">
          <a:extLst>
            <a:ext uri="{FF2B5EF4-FFF2-40B4-BE49-F238E27FC236}">
              <a16:creationId xmlns:a16="http://schemas.microsoft.com/office/drawing/2014/main" id="{00000000-0008-0000-05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4" name="Text Box 15">
          <a:extLst>
            <a:ext uri="{FF2B5EF4-FFF2-40B4-BE49-F238E27FC236}">
              <a16:creationId xmlns:a16="http://schemas.microsoft.com/office/drawing/2014/main" id="{00000000-0008-0000-05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5" name="Text Box 15">
          <a:extLst>
            <a:ext uri="{FF2B5EF4-FFF2-40B4-BE49-F238E27FC236}">
              <a16:creationId xmlns:a16="http://schemas.microsoft.com/office/drawing/2014/main" id="{00000000-0008-0000-05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6" name="Text Box 15">
          <a:extLst>
            <a:ext uri="{FF2B5EF4-FFF2-40B4-BE49-F238E27FC236}">
              <a16:creationId xmlns:a16="http://schemas.microsoft.com/office/drawing/2014/main" id="{00000000-0008-0000-05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7" name="Text Box 15">
          <a:extLst>
            <a:ext uri="{FF2B5EF4-FFF2-40B4-BE49-F238E27FC236}">
              <a16:creationId xmlns:a16="http://schemas.microsoft.com/office/drawing/2014/main" id="{00000000-0008-0000-05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8" name="Text Box 15">
          <a:extLst>
            <a:ext uri="{FF2B5EF4-FFF2-40B4-BE49-F238E27FC236}">
              <a16:creationId xmlns:a16="http://schemas.microsoft.com/office/drawing/2014/main" id="{00000000-0008-0000-05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9" name="Text Box 15">
          <a:extLst>
            <a:ext uri="{FF2B5EF4-FFF2-40B4-BE49-F238E27FC236}">
              <a16:creationId xmlns:a16="http://schemas.microsoft.com/office/drawing/2014/main" id="{00000000-0008-0000-05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0" name="Text Box 15">
          <a:extLst>
            <a:ext uri="{FF2B5EF4-FFF2-40B4-BE49-F238E27FC236}">
              <a16:creationId xmlns:a16="http://schemas.microsoft.com/office/drawing/2014/main" id="{00000000-0008-0000-05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1" name="Text Box 15">
          <a:extLst>
            <a:ext uri="{FF2B5EF4-FFF2-40B4-BE49-F238E27FC236}">
              <a16:creationId xmlns:a16="http://schemas.microsoft.com/office/drawing/2014/main" id="{00000000-0008-0000-05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2" name="Text Box 15">
          <a:extLst>
            <a:ext uri="{FF2B5EF4-FFF2-40B4-BE49-F238E27FC236}">
              <a16:creationId xmlns:a16="http://schemas.microsoft.com/office/drawing/2014/main" id="{00000000-0008-0000-05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3" name="Text Box 15">
          <a:extLst>
            <a:ext uri="{FF2B5EF4-FFF2-40B4-BE49-F238E27FC236}">
              <a16:creationId xmlns:a16="http://schemas.microsoft.com/office/drawing/2014/main" id="{00000000-0008-0000-05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4" name="Text Box 15">
          <a:extLst>
            <a:ext uri="{FF2B5EF4-FFF2-40B4-BE49-F238E27FC236}">
              <a16:creationId xmlns:a16="http://schemas.microsoft.com/office/drawing/2014/main" id="{00000000-0008-0000-05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5" name="Text Box 15">
          <a:extLst>
            <a:ext uri="{FF2B5EF4-FFF2-40B4-BE49-F238E27FC236}">
              <a16:creationId xmlns:a16="http://schemas.microsoft.com/office/drawing/2014/main" id="{00000000-0008-0000-05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46" name="Text Box 15">
          <a:extLst>
            <a:ext uri="{FF2B5EF4-FFF2-40B4-BE49-F238E27FC236}">
              <a16:creationId xmlns:a16="http://schemas.microsoft.com/office/drawing/2014/main" id="{00000000-0008-0000-05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47" name="Text Box 15">
          <a:extLst>
            <a:ext uri="{FF2B5EF4-FFF2-40B4-BE49-F238E27FC236}">
              <a16:creationId xmlns:a16="http://schemas.microsoft.com/office/drawing/2014/main" id="{00000000-0008-0000-05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48" name="Text Box 15">
          <a:extLst>
            <a:ext uri="{FF2B5EF4-FFF2-40B4-BE49-F238E27FC236}">
              <a16:creationId xmlns:a16="http://schemas.microsoft.com/office/drawing/2014/main" id="{00000000-0008-0000-05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49" name="Text Box 15">
          <a:extLst>
            <a:ext uri="{FF2B5EF4-FFF2-40B4-BE49-F238E27FC236}">
              <a16:creationId xmlns:a16="http://schemas.microsoft.com/office/drawing/2014/main" id="{00000000-0008-0000-05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0" name="Text Box 15">
          <a:extLst>
            <a:ext uri="{FF2B5EF4-FFF2-40B4-BE49-F238E27FC236}">
              <a16:creationId xmlns:a16="http://schemas.microsoft.com/office/drawing/2014/main" id="{00000000-0008-0000-05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1" name="Text Box 15">
          <a:extLst>
            <a:ext uri="{FF2B5EF4-FFF2-40B4-BE49-F238E27FC236}">
              <a16:creationId xmlns:a16="http://schemas.microsoft.com/office/drawing/2014/main" id="{00000000-0008-0000-05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2" name="Text Box 15">
          <a:extLst>
            <a:ext uri="{FF2B5EF4-FFF2-40B4-BE49-F238E27FC236}">
              <a16:creationId xmlns:a16="http://schemas.microsoft.com/office/drawing/2014/main" id="{00000000-0008-0000-05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3" name="Text Box 15">
          <a:extLst>
            <a:ext uri="{FF2B5EF4-FFF2-40B4-BE49-F238E27FC236}">
              <a16:creationId xmlns:a16="http://schemas.microsoft.com/office/drawing/2014/main" id="{00000000-0008-0000-05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4" name="Text Box 15">
          <a:extLst>
            <a:ext uri="{FF2B5EF4-FFF2-40B4-BE49-F238E27FC236}">
              <a16:creationId xmlns:a16="http://schemas.microsoft.com/office/drawing/2014/main" id="{00000000-0008-0000-05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5" name="Text Box 15">
          <a:extLst>
            <a:ext uri="{FF2B5EF4-FFF2-40B4-BE49-F238E27FC236}">
              <a16:creationId xmlns:a16="http://schemas.microsoft.com/office/drawing/2014/main" id="{00000000-0008-0000-05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6" name="Text Box 15">
          <a:extLst>
            <a:ext uri="{FF2B5EF4-FFF2-40B4-BE49-F238E27FC236}">
              <a16:creationId xmlns:a16="http://schemas.microsoft.com/office/drawing/2014/main" id="{00000000-0008-0000-05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7" name="Text Box 15">
          <a:extLst>
            <a:ext uri="{FF2B5EF4-FFF2-40B4-BE49-F238E27FC236}">
              <a16:creationId xmlns:a16="http://schemas.microsoft.com/office/drawing/2014/main" id="{00000000-0008-0000-05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8" name="Text Box 15">
          <a:extLst>
            <a:ext uri="{FF2B5EF4-FFF2-40B4-BE49-F238E27FC236}">
              <a16:creationId xmlns:a16="http://schemas.microsoft.com/office/drawing/2014/main" id="{00000000-0008-0000-05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9" name="Text Box 15">
          <a:extLst>
            <a:ext uri="{FF2B5EF4-FFF2-40B4-BE49-F238E27FC236}">
              <a16:creationId xmlns:a16="http://schemas.microsoft.com/office/drawing/2014/main" id="{00000000-0008-0000-05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0" name="Text Box 15">
          <a:extLst>
            <a:ext uri="{FF2B5EF4-FFF2-40B4-BE49-F238E27FC236}">
              <a16:creationId xmlns:a16="http://schemas.microsoft.com/office/drawing/2014/main" id="{00000000-0008-0000-05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1" name="Text Box 15">
          <a:extLst>
            <a:ext uri="{FF2B5EF4-FFF2-40B4-BE49-F238E27FC236}">
              <a16:creationId xmlns:a16="http://schemas.microsoft.com/office/drawing/2014/main" id="{00000000-0008-0000-05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2" name="Text Box 15">
          <a:extLst>
            <a:ext uri="{FF2B5EF4-FFF2-40B4-BE49-F238E27FC236}">
              <a16:creationId xmlns:a16="http://schemas.microsoft.com/office/drawing/2014/main" id="{00000000-0008-0000-05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3" name="Text Box 15">
          <a:extLst>
            <a:ext uri="{FF2B5EF4-FFF2-40B4-BE49-F238E27FC236}">
              <a16:creationId xmlns:a16="http://schemas.microsoft.com/office/drawing/2014/main" id="{00000000-0008-0000-05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4" name="Text Box 15">
          <a:extLst>
            <a:ext uri="{FF2B5EF4-FFF2-40B4-BE49-F238E27FC236}">
              <a16:creationId xmlns:a16="http://schemas.microsoft.com/office/drawing/2014/main" id="{00000000-0008-0000-05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5" name="Text Box 15">
          <a:extLst>
            <a:ext uri="{FF2B5EF4-FFF2-40B4-BE49-F238E27FC236}">
              <a16:creationId xmlns:a16="http://schemas.microsoft.com/office/drawing/2014/main" id="{00000000-0008-0000-05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6" name="Text Box 15">
          <a:extLst>
            <a:ext uri="{FF2B5EF4-FFF2-40B4-BE49-F238E27FC236}">
              <a16:creationId xmlns:a16="http://schemas.microsoft.com/office/drawing/2014/main" id="{00000000-0008-0000-05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7" name="Text Box 15">
          <a:extLst>
            <a:ext uri="{FF2B5EF4-FFF2-40B4-BE49-F238E27FC236}">
              <a16:creationId xmlns:a16="http://schemas.microsoft.com/office/drawing/2014/main" id="{00000000-0008-0000-05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8" name="Text Box 15">
          <a:extLst>
            <a:ext uri="{FF2B5EF4-FFF2-40B4-BE49-F238E27FC236}">
              <a16:creationId xmlns:a16="http://schemas.microsoft.com/office/drawing/2014/main" id="{00000000-0008-0000-05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9" name="Text Box 15">
          <a:extLst>
            <a:ext uri="{FF2B5EF4-FFF2-40B4-BE49-F238E27FC236}">
              <a16:creationId xmlns:a16="http://schemas.microsoft.com/office/drawing/2014/main" id="{00000000-0008-0000-05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70" name="Text Box 15">
          <a:extLst>
            <a:ext uri="{FF2B5EF4-FFF2-40B4-BE49-F238E27FC236}">
              <a16:creationId xmlns:a16="http://schemas.microsoft.com/office/drawing/2014/main" id="{00000000-0008-0000-05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1" name="Text Box 15">
          <a:extLst>
            <a:ext uri="{FF2B5EF4-FFF2-40B4-BE49-F238E27FC236}">
              <a16:creationId xmlns:a16="http://schemas.microsoft.com/office/drawing/2014/main" id="{00000000-0008-0000-05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2" name="Text Box 15">
          <a:extLst>
            <a:ext uri="{FF2B5EF4-FFF2-40B4-BE49-F238E27FC236}">
              <a16:creationId xmlns:a16="http://schemas.microsoft.com/office/drawing/2014/main" id="{00000000-0008-0000-05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73" name="Text Box 15">
          <a:extLst>
            <a:ext uri="{FF2B5EF4-FFF2-40B4-BE49-F238E27FC236}">
              <a16:creationId xmlns:a16="http://schemas.microsoft.com/office/drawing/2014/main" id="{00000000-0008-0000-05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74" name="Text Box 15">
          <a:extLst>
            <a:ext uri="{FF2B5EF4-FFF2-40B4-BE49-F238E27FC236}">
              <a16:creationId xmlns:a16="http://schemas.microsoft.com/office/drawing/2014/main" id="{00000000-0008-0000-05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5" name="Text Box 15">
          <a:extLst>
            <a:ext uri="{FF2B5EF4-FFF2-40B4-BE49-F238E27FC236}">
              <a16:creationId xmlns:a16="http://schemas.microsoft.com/office/drawing/2014/main" id="{00000000-0008-0000-05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6" name="Text Box 15">
          <a:extLst>
            <a:ext uri="{FF2B5EF4-FFF2-40B4-BE49-F238E27FC236}">
              <a16:creationId xmlns:a16="http://schemas.microsoft.com/office/drawing/2014/main" id="{00000000-0008-0000-05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7" name="Text Box 15">
          <a:extLst>
            <a:ext uri="{FF2B5EF4-FFF2-40B4-BE49-F238E27FC236}">
              <a16:creationId xmlns:a16="http://schemas.microsoft.com/office/drawing/2014/main" id="{00000000-0008-0000-05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8" name="Text Box 15">
          <a:extLst>
            <a:ext uri="{FF2B5EF4-FFF2-40B4-BE49-F238E27FC236}">
              <a16:creationId xmlns:a16="http://schemas.microsoft.com/office/drawing/2014/main" id="{00000000-0008-0000-05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9" name="Text Box 15">
          <a:extLst>
            <a:ext uri="{FF2B5EF4-FFF2-40B4-BE49-F238E27FC236}">
              <a16:creationId xmlns:a16="http://schemas.microsoft.com/office/drawing/2014/main" id="{00000000-0008-0000-05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0" name="Text Box 15">
          <a:extLst>
            <a:ext uri="{FF2B5EF4-FFF2-40B4-BE49-F238E27FC236}">
              <a16:creationId xmlns:a16="http://schemas.microsoft.com/office/drawing/2014/main" id="{00000000-0008-0000-05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1" name="Text Box 15">
          <a:extLst>
            <a:ext uri="{FF2B5EF4-FFF2-40B4-BE49-F238E27FC236}">
              <a16:creationId xmlns:a16="http://schemas.microsoft.com/office/drawing/2014/main" id="{00000000-0008-0000-05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2" name="Text Box 15">
          <a:extLst>
            <a:ext uri="{FF2B5EF4-FFF2-40B4-BE49-F238E27FC236}">
              <a16:creationId xmlns:a16="http://schemas.microsoft.com/office/drawing/2014/main" id="{00000000-0008-0000-05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3" name="Text Box 15">
          <a:extLst>
            <a:ext uri="{FF2B5EF4-FFF2-40B4-BE49-F238E27FC236}">
              <a16:creationId xmlns:a16="http://schemas.microsoft.com/office/drawing/2014/main" id="{00000000-0008-0000-05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4" name="Text Box 15">
          <a:extLst>
            <a:ext uri="{FF2B5EF4-FFF2-40B4-BE49-F238E27FC236}">
              <a16:creationId xmlns:a16="http://schemas.microsoft.com/office/drawing/2014/main" id="{00000000-0008-0000-05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5" name="Text Box 15">
          <a:extLst>
            <a:ext uri="{FF2B5EF4-FFF2-40B4-BE49-F238E27FC236}">
              <a16:creationId xmlns:a16="http://schemas.microsoft.com/office/drawing/2014/main" id="{00000000-0008-0000-05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6" name="Text Box 15">
          <a:extLst>
            <a:ext uri="{FF2B5EF4-FFF2-40B4-BE49-F238E27FC236}">
              <a16:creationId xmlns:a16="http://schemas.microsoft.com/office/drawing/2014/main" id="{00000000-0008-0000-05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7" name="Text Box 15">
          <a:extLst>
            <a:ext uri="{FF2B5EF4-FFF2-40B4-BE49-F238E27FC236}">
              <a16:creationId xmlns:a16="http://schemas.microsoft.com/office/drawing/2014/main" id="{00000000-0008-0000-05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8" name="Text Box 15">
          <a:extLst>
            <a:ext uri="{FF2B5EF4-FFF2-40B4-BE49-F238E27FC236}">
              <a16:creationId xmlns:a16="http://schemas.microsoft.com/office/drawing/2014/main" id="{00000000-0008-0000-05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9" name="Text Box 15">
          <a:extLst>
            <a:ext uri="{FF2B5EF4-FFF2-40B4-BE49-F238E27FC236}">
              <a16:creationId xmlns:a16="http://schemas.microsoft.com/office/drawing/2014/main" id="{00000000-0008-0000-05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0" name="Text Box 15">
          <a:extLst>
            <a:ext uri="{FF2B5EF4-FFF2-40B4-BE49-F238E27FC236}">
              <a16:creationId xmlns:a16="http://schemas.microsoft.com/office/drawing/2014/main" id="{00000000-0008-0000-05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91" name="Text Box 15">
          <a:extLst>
            <a:ext uri="{FF2B5EF4-FFF2-40B4-BE49-F238E27FC236}">
              <a16:creationId xmlns:a16="http://schemas.microsoft.com/office/drawing/2014/main" id="{00000000-0008-0000-05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92" name="Text Box 15">
          <a:extLst>
            <a:ext uri="{FF2B5EF4-FFF2-40B4-BE49-F238E27FC236}">
              <a16:creationId xmlns:a16="http://schemas.microsoft.com/office/drawing/2014/main" id="{00000000-0008-0000-05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3" name="Text Box 15">
          <a:extLst>
            <a:ext uri="{FF2B5EF4-FFF2-40B4-BE49-F238E27FC236}">
              <a16:creationId xmlns:a16="http://schemas.microsoft.com/office/drawing/2014/main" id="{00000000-0008-0000-05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4" name="Text Box 15">
          <a:extLst>
            <a:ext uri="{FF2B5EF4-FFF2-40B4-BE49-F238E27FC236}">
              <a16:creationId xmlns:a16="http://schemas.microsoft.com/office/drawing/2014/main" id="{00000000-0008-0000-05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5" name="Text Box 15">
          <a:extLst>
            <a:ext uri="{FF2B5EF4-FFF2-40B4-BE49-F238E27FC236}">
              <a16:creationId xmlns:a16="http://schemas.microsoft.com/office/drawing/2014/main" id="{00000000-0008-0000-05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6" name="Text Box 15">
          <a:extLst>
            <a:ext uri="{FF2B5EF4-FFF2-40B4-BE49-F238E27FC236}">
              <a16:creationId xmlns:a16="http://schemas.microsoft.com/office/drawing/2014/main" id="{00000000-0008-0000-05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7" name="Text Box 15">
          <a:extLst>
            <a:ext uri="{FF2B5EF4-FFF2-40B4-BE49-F238E27FC236}">
              <a16:creationId xmlns:a16="http://schemas.microsoft.com/office/drawing/2014/main" id="{00000000-0008-0000-05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8" name="Text Box 15">
          <a:extLst>
            <a:ext uri="{FF2B5EF4-FFF2-40B4-BE49-F238E27FC236}">
              <a16:creationId xmlns:a16="http://schemas.microsoft.com/office/drawing/2014/main" id="{00000000-0008-0000-05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9" name="Text Box 15">
          <a:extLst>
            <a:ext uri="{FF2B5EF4-FFF2-40B4-BE49-F238E27FC236}">
              <a16:creationId xmlns:a16="http://schemas.microsoft.com/office/drawing/2014/main" id="{00000000-0008-0000-05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0" name="Text Box 15">
          <a:extLst>
            <a:ext uri="{FF2B5EF4-FFF2-40B4-BE49-F238E27FC236}">
              <a16:creationId xmlns:a16="http://schemas.microsoft.com/office/drawing/2014/main" id="{00000000-0008-0000-05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1" name="Text Box 15">
          <a:extLst>
            <a:ext uri="{FF2B5EF4-FFF2-40B4-BE49-F238E27FC236}">
              <a16:creationId xmlns:a16="http://schemas.microsoft.com/office/drawing/2014/main" id="{00000000-0008-0000-05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2" name="Text Box 15">
          <a:extLst>
            <a:ext uri="{FF2B5EF4-FFF2-40B4-BE49-F238E27FC236}">
              <a16:creationId xmlns:a16="http://schemas.microsoft.com/office/drawing/2014/main" id="{00000000-0008-0000-05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3" name="Text Box 15">
          <a:extLst>
            <a:ext uri="{FF2B5EF4-FFF2-40B4-BE49-F238E27FC236}">
              <a16:creationId xmlns:a16="http://schemas.microsoft.com/office/drawing/2014/main" id="{00000000-0008-0000-05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4" name="Text Box 15">
          <a:extLst>
            <a:ext uri="{FF2B5EF4-FFF2-40B4-BE49-F238E27FC236}">
              <a16:creationId xmlns:a16="http://schemas.microsoft.com/office/drawing/2014/main" id="{00000000-0008-0000-05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5" name="Text Box 15">
          <a:extLst>
            <a:ext uri="{FF2B5EF4-FFF2-40B4-BE49-F238E27FC236}">
              <a16:creationId xmlns:a16="http://schemas.microsoft.com/office/drawing/2014/main" id="{00000000-0008-0000-05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6" name="Text Box 15">
          <a:extLst>
            <a:ext uri="{FF2B5EF4-FFF2-40B4-BE49-F238E27FC236}">
              <a16:creationId xmlns:a16="http://schemas.microsoft.com/office/drawing/2014/main" id="{00000000-0008-0000-05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7" name="Text Box 15">
          <a:extLst>
            <a:ext uri="{FF2B5EF4-FFF2-40B4-BE49-F238E27FC236}">
              <a16:creationId xmlns:a16="http://schemas.microsoft.com/office/drawing/2014/main" id="{00000000-0008-0000-05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8" name="Text Box 15">
          <a:extLst>
            <a:ext uri="{FF2B5EF4-FFF2-40B4-BE49-F238E27FC236}">
              <a16:creationId xmlns:a16="http://schemas.microsoft.com/office/drawing/2014/main" id="{00000000-0008-0000-05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9" name="Text Box 15">
          <a:extLst>
            <a:ext uri="{FF2B5EF4-FFF2-40B4-BE49-F238E27FC236}">
              <a16:creationId xmlns:a16="http://schemas.microsoft.com/office/drawing/2014/main" id="{00000000-0008-0000-05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10" name="Text Box 15">
          <a:extLst>
            <a:ext uri="{FF2B5EF4-FFF2-40B4-BE49-F238E27FC236}">
              <a16:creationId xmlns:a16="http://schemas.microsoft.com/office/drawing/2014/main" id="{00000000-0008-0000-05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1" name="Text Box 15">
          <a:extLst>
            <a:ext uri="{FF2B5EF4-FFF2-40B4-BE49-F238E27FC236}">
              <a16:creationId xmlns:a16="http://schemas.microsoft.com/office/drawing/2014/main" id="{00000000-0008-0000-05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2" name="Text Box 15">
          <a:extLst>
            <a:ext uri="{FF2B5EF4-FFF2-40B4-BE49-F238E27FC236}">
              <a16:creationId xmlns:a16="http://schemas.microsoft.com/office/drawing/2014/main" id="{00000000-0008-0000-05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3" name="Text Box 15">
          <a:extLst>
            <a:ext uri="{FF2B5EF4-FFF2-40B4-BE49-F238E27FC236}">
              <a16:creationId xmlns:a16="http://schemas.microsoft.com/office/drawing/2014/main" id="{00000000-0008-0000-05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4" name="Text Box 15">
          <a:extLst>
            <a:ext uri="{FF2B5EF4-FFF2-40B4-BE49-F238E27FC236}">
              <a16:creationId xmlns:a16="http://schemas.microsoft.com/office/drawing/2014/main" id="{00000000-0008-0000-05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5" name="Text Box 15">
          <a:extLst>
            <a:ext uri="{FF2B5EF4-FFF2-40B4-BE49-F238E27FC236}">
              <a16:creationId xmlns:a16="http://schemas.microsoft.com/office/drawing/2014/main" id="{00000000-0008-0000-05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6" name="Text Box 15">
          <a:extLst>
            <a:ext uri="{FF2B5EF4-FFF2-40B4-BE49-F238E27FC236}">
              <a16:creationId xmlns:a16="http://schemas.microsoft.com/office/drawing/2014/main" id="{00000000-0008-0000-05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7" name="Text Box 15">
          <a:extLst>
            <a:ext uri="{FF2B5EF4-FFF2-40B4-BE49-F238E27FC236}">
              <a16:creationId xmlns:a16="http://schemas.microsoft.com/office/drawing/2014/main" id="{00000000-0008-0000-05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18" name="Text Box 15">
          <a:extLst>
            <a:ext uri="{FF2B5EF4-FFF2-40B4-BE49-F238E27FC236}">
              <a16:creationId xmlns:a16="http://schemas.microsoft.com/office/drawing/2014/main" id="{00000000-0008-0000-05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19" name="Text Box 15">
          <a:extLst>
            <a:ext uri="{FF2B5EF4-FFF2-40B4-BE49-F238E27FC236}">
              <a16:creationId xmlns:a16="http://schemas.microsoft.com/office/drawing/2014/main" id="{00000000-0008-0000-05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0" name="Text Box 15">
          <a:extLst>
            <a:ext uri="{FF2B5EF4-FFF2-40B4-BE49-F238E27FC236}">
              <a16:creationId xmlns:a16="http://schemas.microsoft.com/office/drawing/2014/main" id="{00000000-0008-0000-05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1" name="Text Box 15">
          <a:extLst>
            <a:ext uri="{FF2B5EF4-FFF2-40B4-BE49-F238E27FC236}">
              <a16:creationId xmlns:a16="http://schemas.microsoft.com/office/drawing/2014/main" id="{00000000-0008-0000-05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2" name="Text Box 15">
          <a:extLst>
            <a:ext uri="{FF2B5EF4-FFF2-40B4-BE49-F238E27FC236}">
              <a16:creationId xmlns:a16="http://schemas.microsoft.com/office/drawing/2014/main" id="{00000000-0008-0000-05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3" name="Text Box 15">
          <a:extLst>
            <a:ext uri="{FF2B5EF4-FFF2-40B4-BE49-F238E27FC236}">
              <a16:creationId xmlns:a16="http://schemas.microsoft.com/office/drawing/2014/main" id="{00000000-0008-0000-05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4" name="Text Box 15">
          <a:extLst>
            <a:ext uri="{FF2B5EF4-FFF2-40B4-BE49-F238E27FC236}">
              <a16:creationId xmlns:a16="http://schemas.microsoft.com/office/drawing/2014/main" id="{00000000-0008-0000-05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5" name="Text Box 15">
          <a:extLst>
            <a:ext uri="{FF2B5EF4-FFF2-40B4-BE49-F238E27FC236}">
              <a16:creationId xmlns:a16="http://schemas.microsoft.com/office/drawing/2014/main" id="{00000000-0008-0000-05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6" name="Text Box 15">
          <a:extLst>
            <a:ext uri="{FF2B5EF4-FFF2-40B4-BE49-F238E27FC236}">
              <a16:creationId xmlns:a16="http://schemas.microsoft.com/office/drawing/2014/main" id="{00000000-0008-0000-05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7" name="Text Box 15">
          <a:extLst>
            <a:ext uri="{FF2B5EF4-FFF2-40B4-BE49-F238E27FC236}">
              <a16:creationId xmlns:a16="http://schemas.microsoft.com/office/drawing/2014/main" id="{00000000-0008-0000-05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8" name="Text Box 15">
          <a:extLst>
            <a:ext uri="{FF2B5EF4-FFF2-40B4-BE49-F238E27FC236}">
              <a16:creationId xmlns:a16="http://schemas.microsoft.com/office/drawing/2014/main" id="{00000000-0008-0000-05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9" name="Text Box 15">
          <a:extLst>
            <a:ext uri="{FF2B5EF4-FFF2-40B4-BE49-F238E27FC236}">
              <a16:creationId xmlns:a16="http://schemas.microsoft.com/office/drawing/2014/main" id="{00000000-0008-0000-05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0" name="Text Box 15">
          <a:extLst>
            <a:ext uri="{FF2B5EF4-FFF2-40B4-BE49-F238E27FC236}">
              <a16:creationId xmlns:a16="http://schemas.microsoft.com/office/drawing/2014/main" id="{00000000-0008-0000-05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1" name="Text Box 15">
          <a:extLst>
            <a:ext uri="{FF2B5EF4-FFF2-40B4-BE49-F238E27FC236}">
              <a16:creationId xmlns:a16="http://schemas.microsoft.com/office/drawing/2014/main" id="{00000000-0008-0000-05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2" name="Text Box 15">
          <a:extLst>
            <a:ext uri="{FF2B5EF4-FFF2-40B4-BE49-F238E27FC236}">
              <a16:creationId xmlns:a16="http://schemas.microsoft.com/office/drawing/2014/main" id="{00000000-0008-0000-05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3" name="Text Box 15">
          <a:extLst>
            <a:ext uri="{FF2B5EF4-FFF2-40B4-BE49-F238E27FC236}">
              <a16:creationId xmlns:a16="http://schemas.microsoft.com/office/drawing/2014/main" id="{00000000-0008-0000-05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4" name="Text Box 15">
          <a:extLst>
            <a:ext uri="{FF2B5EF4-FFF2-40B4-BE49-F238E27FC236}">
              <a16:creationId xmlns:a16="http://schemas.microsoft.com/office/drawing/2014/main" id="{00000000-0008-0000-05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5" name="Text Box 15">
          <a:extLst>
            <a:ext uri="{FF2B5EF4-FFF2-40B4-BE49-F238E27FC236}">
              <a16:creationId xmlns:a16="http://schemas.microsoft.com/office/drawing/2014/main" id="{00000000-0008-0000-05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36" name="Text Box 15">
          <a:extLst>
            <a:ext uri="{FF2B5EF4-FFF2-40B4-BE49-F238E27FC236}">
              <a16:creationId xmlns:a16="http://schemas.microsoft.com/office/drawing/2014/main" id="{00000000-0008-0000-05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37" name="Text Box 15">
          <a:extLst>
            <a:ext uri="{FF2B5EF4-FFF2-40B4-BE49-F238E27FC236}">
              <a16:creationId xmlns:a16="http://schemas.microsoft.com/office/drawing/2014/main" id="{00000000-0008-0000-05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38" name="Text Box 15">
          <a:extLst>
            <a:ext uri="{FF2B5EF4-FFF2-40B4-BE49-F238E27FC236}">
              <a16:creationId xmlns:a16="http://schemas.microsoft.com/office/drawing/2014/main" id="{00000000-0008-0000-05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39" name="Text Box 15">
          <a:extLst>
            <a:ext uri="{FF2B5EF4-FFF2-40B4-BE49-F238E27FC236}">
              <a16:creationId xmlns:a16="http://schemas.microsoft.com/office/drawing/2014/main" id="{00000000-0008-0000-05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0" name="Text Box 15">
          <a:extLst>
            <a:ext uri="{FF2B5EF4-FFF2-40B4-BE49-F238E27FC236}">
              <a16:creationId xmlns:a16="http://schemas.microsoft.com/office/drawing/2014/main" id="{00000000-0008-0000-05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1" name="Text Box 15">
          <a:extLst>
            <a:ext uri="{FF2B5EF4-FFF2-40B4-BE49-F238E27FC236}">
              <a16:creationId xmlns:a16="http://schemas.microsoft.com/office/drawing/2014/main" id="{00000000-0008-0000-05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2" name="Text Box 15">
          <a:extLst>
            <a:ext uri="{FF2B5EF4-FFF2-40B4-BE49-F238E27FC236}">
              <a16:creationId xmlns:a16="http://schemas.microsoft.com/office/drawing/2014/main" id="{00000000-0008-0000-05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3" name="Text Box 15">
          <a:extLst>
            <a:ext uri="{FF2B5EF4-FFF2-40B4-BE49-F238E27FC236}">
              <a16:creationId xmlns:a16="http://schemas.microsoft.com/office/drawing/2014/main" id="{00000000-0008-0000-05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4" name="Text Box 15">
          <a:extLst>
            <a:ext uri="{FF2B5EF4-FFF2-40B4-BE49-F238E27FC236}">
              <a16:creationId xmlns:a16="http://schemas.microsoft.com/office/drawing/2014/main" id="{00000000-0008-0000-05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5" name="Text Box 15">
          <a:extLst>
            <a:ext uri="{FF2B5EF4-FFF2-40B4-BE49-F238E27FC236}">
              <a16:creationId xmlns:a16="http://schemas.microsoft.com/office/drawing/2014/main" id="{00000000-0008-0000-05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6" name="Text Box 15">
          <a:extLst>
            <a:ext uri="{FF2B5EF4-FFF2-40B4-BE49-F238E27FC236}">
              <a16:creationId xmlns:a16="http://schemas.microsoft.com/office/drawing/2014/main" id="{00000000-0008-0000-05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7" name="Text Box 15">
          <a:extLst>
            <a:ext uri="{FF2B5EF4-FFF2-40B4-BE49-F238E27FC236}">
              <a16:creationId xmlns:a16="http://schemas.microsoft.com/office/drawing/2014/main" id="{00000000-0008-0000-05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8" name="Text Box 15">
          <a:extLst>
            <a:ext uri="{FF2B5EF4-FFF2-40B4-BE49-F238E27FC236}">
              <a16:creationId xmlns:a16="http://schemas.microsoft.com/office/drawing/2014/main" id="{00000000-0008-0000-05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9" name="Text Box 15">
          <a:extLst>
            <a:ext uri="{FF2B5EF4-FFF2-40B4-BE49-F238E27FC236}">
              <a16:creationId xmlns:a16="http://schemas.microsoft.com/office/drawing/2014/main" id="{00000000-0008-0000-05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0" name="Text Box 15">
          <a:extLst>
            <a:ext uri="{FF2B5EF4-FFF2-40B4-BE49-F238E27FC236}">
              <a16:creationId xmlns:a16="http://schemas.microsoft.com/office/drawing/2014/main" id="{00000000-0008-0000-05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1" name="Text Box 15">
          <a:extLst>
            <a:ext uri="{FF2B5EF4-FFF2-40B4-BE49-F238E27FC236}">
              <a16:creationId xmlns:a16="http://schemas.microsoft.com/office/drawing/2014/main" id="{00000000-0008-0000-05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2" name="Text Box 15">
          <a:extLst>
            <a:ext uri="{FF2B5EF4-FFF2-40B4-BE49-F238E27FC236}">
              <a16:creationId xmlns:a16="http://schemas.microsoft.com/office/drawing/2014/main" id="{00000000-0008-0000-05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3" name="Text Box 15">
          <a:extLst>
            <a:ext uri="{FF2B5EF4-FFF2-40B4-BE49-F238E27FC236}">
              <a16:creationId xmlns:a16="http://schemas.microsoft.com/office/drawing/2014/main" id="{00000000-0008-0000-05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4" name="Text Box 15">
          <a:extLst>
            <a:ext uri="{FF2B5EF4-FFF2-40B4-BE49-F238E27FC236}">
              <a16:creationId xmlns:a16="http://schemas.microsoft.com/office/drawing/2014/main" id="{00000000-0008-0000-05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5" name="Text Box 15">
          <a:extLst>
            <a:ext uri="{FF2B5EF4-FFF2-40B4-BE49-F238E27FC236}">
              <a16:creationId xmlns:a16="http://schemas.microsoft.com/office/drawing/2014/main" id="{00000000-0008-0000-05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6" name="Text Box 15">
          <a:extLst>
            <a:ext uri="{FF2B5EF4-FFF2-40B4-BE49-F238E27FC236}">
              <a16:creationId xmlns:a16="http://schemas.microsoft.com/office/drawing/2014/main" id="{00000000-0008-0000-05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7" name="Text Box 15">
          <a:extLst>
            <a:ext uri="{FF2B5EF4-FFF2-40B4-BE49-F238E27FC236}">
              <a16:creationId xmlns:a16="http://schemas.microsoft.com/office/drawing/2014/main" id="{00000000-0008-0000-05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8" name="Text Box 15">
          <a:extLst>
            <a:ext uri="{FF2B5EF4-FFF2-40B4-BE49-F238E27FC236}">
              <a16:creationId xmlns:a16="http://schemas.microsoft.com/office/drawing/2014/main" id="{00000000-0008-0000-05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9" name="Text Box 15">
          <a:extLst>
            <a:ext uri="{FF2B5EF4-FFF2-40B4-BE49-F238E27FC236}">
              <a16:creationId xmlns:a16="http://schemas.microsoft.com/office/drawing/2014/main" id="{00000000-0008-0000-05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60" name="Text Box 15">
          <a:extLst>
            <a:ext uri="{FF2B5EF4-FFF2-40B4-BE49-F238E27FC236}">
              <a16:creationId xmlns:a16="http://schemas.microsoft.com/office/drawing/2014/main" id="{00000000-0008-0000-05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1" name="Text Box 15">
          <a:extLst>
            <a:ext uri="{FF2B5EF4-FFF2-40B4-BE49-F238E27FC236}">
              <a16:creationId xmlns:a16="http://schemas.microsoft.com/office/drawing/2014/main" id="{00000000-0008-0000-05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2" name="Text Box 15">
          <a:extLst>
            <a:ext uri="{FF2B5EF4-FFF2-40B4-BE49-F238E27FC236}">
              <a16:creationId xmlns:a16="http://schemas.microsoft.com/office/drawing/2014/main" id="{00000000-0008-0000-05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63" name="Text Box 15">
          <a:extLst>
            <a:ext uri="{FF2B5EF4-FFF2-40B4-BE49-F238E27FC236}">
              <a16:creationId xmlns:a16="http://schemas.microsoft.com/office/drawing/2014/main" id="{00000000-0008-0000-05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64" name="Text Box 15">
          <a:extLst>
            <a:ext uri="{FF2B5EF4-FFF2-40B4-BE49-F238E27FC236}">
              <a16:creationId xmlns:a16="http://schemas.microsoft.com/office/drawing/2014/main" id="{00000000-0008-0000-05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5" name="Text Box 15">
          <a:extLst>
            <a:ext uri="{FF2B5EF4-FFF2-40B4-BE49-F238E27FC236}">
              <a16:creationId xmlns:a16="http://schemas.microsoft.com/office/drawing/2014/main" id="{00000000-0008-0000-05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6" name="Text Box 15">
          <a:extLst>
            <a:ext uri="{FF2B5EF4-FFF2-40B4-BE49-F238E27FC236}">
              <a16:creationId xmlns:a16="http://schemas.microsoft.com/office/drawing/2014/main" id="{00000000-0008-0000-05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7" name="Text Box 15">
          <a:extLst>
            <a:ext uri="{FF2B5EF4-FFF2-40B4-BE49-F238E27FC236}">
              <a16:creationId xmlns:a16="http://schemas.microsoft.com/office/drawing/2014/main" id="{00000000-0008-0000-05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8" name="Text Box 15">
          <a:extLst>
            <a:ext uri="{FF2B5EF4-FFF2-40B4-BE49-F238E27FC236}">
              <a16:creationId xmlns:a16="http://schemas.microsoft.com/office/drawing/2014/main" id="{00000000-0008-0000-05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9" name="Text Box 15">
          <a:extLst>
            <a:ext uri="{FF2B5EF4-FFF2-40B4-BE49-F238E27FC236}">
              <a16:creationId xmlns:a16="http://schemas.microsoft.com/office/drawing/2014/main" id="{00000000-0008-0000-05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0" name="Text Box 15">
          <a:extLst>
            <a:ext uri="{FF2B5EF4-FFF2-40B4-BE49-F238E27FC236}">
              <a16:creationId xmlns:a16="http://schemas.microsoft.com/office/drawing/2014/main" id="{00000000-0008-0000-05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1" name="Text Box 15">
          <a:extLst>
            <a:ext uri="{FF2B5EF4-FFF2-40B4-BE49-F238E27FC236}">
              <a16:creationId xmlns:a16="http://schemas.microsoft.com/office/drawing/2014/main" id="{00000000-0008-0000-05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2" name="Text Box 15">
          <a:extLst>
            <a:ext uri="{FF2B5EF4-FFF2-40B4-BE49-F238E27FC236}">
              <a16:creationId xmlns:a16="http://schemas.microsoft.com/office/drawing/2014/main" id="{00000000-0008-0000-05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3" name="Text Box 15">
          <a:extLst>
            <a:ext uri="{FF2B5EF4-FFF2-40B4-BE49-F238E27FC236}">
              <a16:creationId xmlns:a16="http://schemas.microsoft.com/office/drawing/2014/main" id="{00000000-0008-0000-05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4" name="Text Box 15">
          <a:extLst>
            <a:ext uri="{FF2B5EF4-FFF2-40B4-BE49-F238E27FC236}">
              <a16:creationId xmlns:a16="http://schemas.microsoft.com/office/drawing/2014/main" id="{00000000-0008-0000-05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5" name="Text Box 15">
          <a:extLst>
            <a:ext uri="{FF2B5EF4-FFF2-40B4-BE49-F238E27FC236}">
              <a16:creationId xmlns:a16="http://schemas.microsoft.com/office/drawing/2014/main" id="{00000000-0008-0000-05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6" name="Text Box 15">
          <a:extLst>
            <a:ext uri="{FF2B5EF4-FFF2-40B4-BE49-F238E27FC236}">
              <a16:creationId xmlns:a16="http://schemas.microsoft.com/office/drawing/2014/main" id="{00000000-0008-0000-05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7" name="Text Box 15">
          <a:extLst>
            <a:ext uri="{FF2B5EF4-FFF2-40B4-BE49-F238E27FC236}">
              <a16:creationId xmlns:a16="http://schemas.microsoft.com/office/drawing/2014/main" id="{00000000-0008-0000-05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8" name="Text Box 15">
          <a:extLst>
            <a:ext uri="{FF2B5EF4-FFF2-40B4-BE49-F238E27FC236}">
              <a16:creationId xmlns:a16="http://schemas.microsoft.com/office/drawing/2014/main" id="{00000000-0008-0000-05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9" name="Text Box 15">
          <a:extLst>
            <a:ext uri="{FF2B5EF4-FFF2-40B4-BE49-F238E27FC236}">
              <a16:creationId xmlns:a16="http://schemas.microsoft.com/office/drawing/2014/main" id="{00000000-0008-0000-05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0" name="Text Box 15">
          <a:extLst>
            <a:ext uri="{FF2B5EF4-FFF2-40B4-BE49-F238E27FC236}">
              <a16:creationId xmlns:a16="http://schemas.microsoft.com/office/drawing/2014/main" id="{00000000-0008-0000-05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81" name="Text Box 15">
          <a:extLst>
            <a:ext uri="{FF2B5EF4-FFF2-40B4-BE49-F238E27FC236}">
              <a16:creationId xmlns:a16="http://schemas.microsoft.com/office/drawing/2014/main" id="{00000000-0008-0000-05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82" name="Text Box 15">
          <a:extLst>
            <a:ext uri="{FF2B5EF4-FFF2-40B4-BE49-F238E27FC236}">
              <a16:creationId xmlns:a16="http://schemas.microsoft.com/office/drawing/2014/main" id="{00000000-0008-0000-05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3" name="Text Box 15">
          <a:extLst>
            <a:ext uri="{FF2B5EF4-FFF2-40B4-BE49-F238E27FC236}">
              <a16:creationId xmlns:a16="http://schemas.microsoft.com/office/drawing/2014/main" id="{00000000-0008-0000-05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4" name="Text Box 15">
          <a:extLst>
            <a:ext uri="{FF2B5EF4-FFF2-40B4-BE49-F238E27FC236}">
              <a16:creationId xmlns:a16="http://schemas.microsoft.com/office/drawing/2014/main" id="{00000000-0008-0000-05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5" name="Text Box 15">
          <a:extLst>
            <a:ext uri="{FF2B5EF4-FFF2-40B4-BE49-F238E27FC236}">
              <a16:creationId xmlns:a16="http://schemas.microsoft.com/office/drawing/2014/main" id="{00000000-0008-0000-05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6" name="Text Box 15">
          <a:extLst>
            <a:ext uri="{FF2B5EF4-FFF2-40B4-BE49-F238E27FC236}">
              <a16:creationId xmlns:a16="http://schemas.microsoft.com/office/drawing/2014/main" id="{00000000-0008-0000-05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7" name="Text Box 15">
          <a:extLst>
            <a:ext uri="{FF2B5EF4-FFF2-40B4-BE49-F238E27FC236}">
              <a16:creationId xmlns:a16="http://schemas.microsoft.com/office/drawing/2014/main" id="{00000000-0008-0000-05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8" name="Text Box 15">
          <a:extLst>
            <a:ext uri="{FF2B5EF4-FFF2-40B4-BE49-F238E27FC236}">
              <a16:creationId xmlns:a16="http://schemas.microsoft.com/office/drawing/2014/main" id="{00000000-0008-0000-05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9" name="Text Box 15">
          <a:extLst>
            <a:ext uri="{FF2B5EF4-FFF2-40B4-BE49-F238E27FC236}">
              <a16:creationId xmlns:a16="http://schemas.microsoft.com/office/drawing/2014/main" id="{00000000-0008-0000-05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0" name="Text Box 15">
          <a:extLst>
            <a:ext uri="{FF2B5EF4-FFF2-40B4-BE49-F238E27FC236}">
              <a16:creationId xmlns:a16="http://schemas.microsoft.com/office/drawing/2014/main" id="{00000000-0008-0000-05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1" name="Text Box 15">
          <a:extLst>
            <a:ext uri="{FF2B5EF4-FFF2-40B4-BE49-F238E27FC236}">
              <a16:creationId xmlns:a16="http://schemas.microsoft.com/office/drawing/2014/main" id="{00000000-0008-0000-05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2" name="Text Box 15">
          <a:extLst>
            <a:ext uri="{FF2B5EF4-FFF2-40B4-BE49-F238E27FC236}">
              <a16:creationId xmlns:a16="http://schemas.microsoft.com/office/drawing/2014/main" id="{00000000-0008-0000-05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3" name="Text Box 15">
          <a:extLst>
            <a:ext uri="{FF2B5EF4-FFF2-40B4-BE49-F238E27FC236}">
              <a16:creationId xmlns:a16="http://schemas.microsoft.com/office/drawing/2014/main" id="{00000000-0008-0000-05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4" name="Text Box 15">
          <a:extLst>
            <a:ext uri="{FF2B5EF4-FFF2-40B4-BE49-F238E27FC236}">
              <a16:creationId xmlns:a16="http://schemas.microsoft.com/office/drawing/2014/main" id="{00000000-0008-0000-05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5" name="Text Box 15">
          <a:extLst>
            <a:ext uri="{FF2B5EF4-FFF2-40B4-BE49-F238E27FC236}">
              <a16:creationId xmlns:a16="http://schemas.microsoft.com/office/drawing/2014/main" id="{00000000-0008-0000-05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6" name="Text Box 15">
          <a:extLst>
            <a:ext uri="{FF2B5EF4-FFF2-40B4-BE49-F238E27FC236}">
              <a16:creationId xmlns:a16="http://schemas.microsoft.com/office/drawing/2014/main" id="{00000000-0008-0000-05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7" name="Text Box 15">
          <a:extLst>
            <a:ext uri="{FF2B5EF4-FFF2-40B4-BE49-F238E27FC236}">
              <a16:creationId xmlns:a16="http://schemas.microsoft.com/office/drawing/2014/main" id="{00000000-0008-0000-05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8" name="Text Box 15">
          <a:extLst>
            <a:ext uri="{FF2B5EF4-FFF2-40B4-BE49-F238E27FC236}">
              <a16:creationId xmlns:a16="http://schemas.microsoft.com/office/drawing/2014/main" id="{00000000-0008-0000-05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9" name="Text Box 15">
          <a:extLst>
            <a:ext uri="{FF2B5EF4-FFF2-40B4-BE49-F238E27FC236}">
              <a16:creationId xmlns:a16="http://schemas.microsoft.com/office/drawing/2014/main" id="{00000000-0008-0000-05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00" name="Text Box 15">
          <a:extLst>
            <a:ext uri="{FF2B5EF4-FFF2-40B4-BE49-F238E27FC236}">
              <a16:creationId xmlns:a16="http://schemas.microsoft.com/office/drawing/2014/main" id="{00000000-0008-0000-05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1" name="Text Box 15">
          <a:extLst>
            <a:ext uri="{FF2B5EF4-FFF2-40B4-BE49-F238E27FC236}">
              <a16:creationId xmlns:a16="http://schemas.microsoft.com/office/drawing/2014/main" id="{00000000-0008-0000-05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2" name="Text Box 15">
          <a:extLst>
            <a:ext uri="{FF2B5EF4-FFF2-40B4-BE49-F238E27FC236}">
              <a16:creationId xmlns:a16="http://schemas.microsoft.com/office/drawing/2014/main" id="{00000000-0008-0000-05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3" name="Text Box 15">
          <a:extLst>
            <a:ext uri="{FF2B5EF4-FFF2-40B4-BE49-F238E27FC236}">
              <a16:creationId xmlns:a16="http://schemas.microsoft.com/office/drawing/2014/main" id="{00000000-0008-0000-05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4" name="Text Box 15">
          <a:extLst>
            <a:ext uri="{FF2B5EF4-FFF2-40B4-BE49-F238E27FC236}">
              <a16:creationId xmlns:a16="http://schemas.microsoft.com/office/drawing/2014/main" id="{00000000-0008-0000-05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5" name="Text Box 15">
          <a:extLst>
            <a:ext uri="{FF2B5EF4-FFF2-40B4-BE49-F238E27FC236}">
              <a16:creationId xmlns:a16="http://schemas.microsoft.com/office/drawing/2014/main" id="{00000000-0008-0000-05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6" name="Text Box 15">
          <a:extLst>
            <a:ext uri="{FF2B5EF4-FFF2-40B4-BE49-F238E27FC236}">
              <a16:creationId xmlns:a16="http://schemas.microsoft.com/office/drawing/2014/main" id="{00000000-0008-0000-05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7" name="Text Box 15">
          <a:extLst>
            <a:ext uri="{FF2B5EF4-FFF2-40B4-BE49-F238E27FC236}">
              <a16:creationId xmlns:a16="http://schemas.microsoft.com/office/drawing/2014/main" id="{00000000-0008-0000-05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08" name="Text Box 15">
          <a:extLst>
            <a:ext uri="{FF2B5EF4-FFF2-40B4-BE49-F238E27FC236}">
              <a16:creationId xmlns:a16="http://schemas.microsoft.com/office/drawing/2014/main" id="{00000000-0008-0000-05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09" name="Text Box 15">
          <a:extLst>
            <a:ext uri="{FF2B5EF4-FFF2-40B4-BE49-F238E27FC236}">
              <a16:creationId xmlns:a16="http://schemas.microsoft.com/office/drawing/2014/main" id="{00000000-0008-0000-05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0" name="Text Box 15">
          <a:extLst>
            <a:ext uri="{FF2B5EF4-FFF2-40B4-BE49-F238E27FC236}">
              <a16:creationId xmlns:a16="http://schemas.microsoft.com/office/drawing/2014/main" id="{00000000-0008-0000-05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1" name="Text Box 15">
          <a:extLst>
            <a:ext uri="{FF2B5EF4-FFF2-40B4-BE49-F238E27FC236}">
              <a16:creationId xmlns:a16="http://schemas.microsoft.com/office/drawing/2014/main" id="{00000000-0008-0000-05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2" name="Text Box 15">
          <a:extLst>
            <a:ext uri="{FF2B5EF4-FFF2-40B4-BE49-F238E27FC236}">
              <a16:creationId xmlns:a16="http://schemas.microsoft.com/office/drawing/2014/main" id="{00000000-0008-0000-05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3" name="Text Box 15">
          <a:extLst>
            <a:ext uri="{FF2B5EF4-FFF2-40B4-BE49-F238E27FC236}">
              <a16:creationId xmlns:a16="http://schemas.microsoft.com/office/drawing/2014/main" id="{00000000-0008-0000-05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4" name="Text Box 15">
          <a:extLst>
            <a:ext uri="{FF2B5EF4-FFF2-40B4-BE49-F238E27FC236}">
              <a16:creationId xmlns:a16="http://schemas.microsoft.com/office/drawing/2014/main" id="{00000000-0008-0000-05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5" name="Text Box 15">
          <a:extLst>
            <a:ext uri="{FF2B5EF4-FFF2-40B4-BE49-F238E27FC236}">
              <a16:creationId xmlns:a16="http://schemas.microsoft.com/office/drawing/2014/main" id="{00000000-0008-0000-05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6" name="Text Box 15">
          <a:extLst>
            <a:ext uri="{FF2B5EF4-FFF2-40B4-BE49-F238E27FC236}">
              <a16:creationId xmlns:a16="http://schemas.microsoft.com/office/drawing/2014/main" id="{00000000-0008-0000-05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7" name="Text Box 15">
          <a:extLst>
            <a:ext uri="{FF2B5EF4-FFF2-40B4-BE49-F238E27FC236}">
              <a16:creationId xmlns:a16="http://schemas.microsoft.com/office/drawing/2014/main" id="{00000000-0008-0000-05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8" name="Text Box 15">
          <a:extLst>
            <a:ext uri="{FF2B5EF4-FFF2-40B4-BE49-F238E27FC236}">
              <a16:creationId xmlns:a16="http://schemas.microsoft.com/office/drawing/2014/main" id="{00000000-0008-0000-05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9" name="Text Box 15">
          <a:extLst>
            <a:ext uri="{FF2B5EF4-FFF2-40B4-BE49-F238E27FC236}">
              <a16:creationId xmlns:a16="http://schemas.microsoft.com/office/drawing/2014/main" id="{00000000-0008-0000-05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0" name="Text Box 15">
          <a:extLst>
            <a:ext uri="{FF2B5EF4-FFF2-40B4-BE49-F238E27FC236}">
              <a16:creationId xmlns:a16="http://schemas.microsoft.com/office/drawing/2014/main" id="{00000000-0008-0000-05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1" name="Text Box 15">
          <a:extLst>
            <a:ext uri="{FF2B5EF4-FFF2-40B4-BE49-F238E27FC236}">
              <a16:creationId xmlns:a16="http://schemas.microsoft.com/office/drawing/2014/main" id="{00000000-0008-0000-05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2" name="Text Box 15">
          <a:extLst>
            <a:ext uri="{FF2B5EF4-FFF2-40B4-BE49-F238E27FC236}">
              <a16:creationId xmlns:a16="http://schemas.microsoft.com/office/drawing/2014/main" id="{00000000-0008-0000-05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3" name="Text Box 15">
          <a:extLst>
            <a:ext uri="{FF2B5EF4-FFF2-40B4-BE49-F238E27FC236}">
              <a16:creationId xmlns:a16="http://schemas.microsoft.com/office/drawing/2014/main" id="{00000000-0008-0000-05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4" name="Text Box 15">
          <a:extLst>
            <a:ext uri="{FF2B5EF4-FFF2-40B4-BE49-F238E27FC236}">
              <a16:creationId xmlns:a16="http://schemas.microsoft.com/office/drawing/2014/main" id="{00000000-0008-0000-05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5" name="Text Box 15">
          <a:extLst>
            <a:ext uri="{FF2B5EF4-FFF2-40B4-BE49-F238E27FC236}">
              <a16:creationId xmlns:a16="http://schemas.microsoft.com/office/drawing/2014/main" id="{00000000-0008-0000-05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6" name="Text Box 15">
          <a:extLst>
            <a:ext uri="{FF2B5EF4-FFF2-40B4-BE49-F238E27FC236}">
              <a16:creationId xmlns:a16="http://schemas.microsoft.com/office/drawing/2014/main" id="{00000000-0008-0000-05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7" name="Text Box 15">
          <a:extLst>
            <a:ext uri="{FF2B5EF4-FFF2-40B4-BE49-F238E27FC236}">
              <a16:creationId xmlns:a16="http://schemas.microsoft.com/office/drawing/2014/main" id="{00000000-0008-0000-05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8" name="Text Box 15">
          <a:extLst>
            <a:ext uri="{FF2B5EF4-FFF2-40B4-BE49-F238E27FC236}">
              <a16:creationId xmlns:a16="http://schemas.microsoft.com/office/drawing/2014/main" id="{00000000-0008-0000-05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9" name="Text Box 15">
          <a:extLst>
            <a:ext uri="{FF2B5EF4-FFF2-40B4-BE49-F238E27FC236}">
              <a16:creationId xmlns:a16="http://schemas.microsoft.com/office/drawing/2014/main" id="{00000000-0008-0000-05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0" name="Text Box 15">
          <a:extLst>
            <a:ext uri="{FF2B5EF4-FFF2-40B4-BE49-F238E27FC236}">
              <a16:creationId xmlns:a16="http://schemas.microsoft.com/office/drawing/2014/main" id="{00000000-0008-0000-05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1" name="Text Box 15">
          <a:extLst>
            <a:ext uri="{FF2B5EF4-FFF2-40B4-BE49-F238E27FC236}">
              <a16:creationId xmlns:a16="http://schemas.microsoft.com/office/drawing/2014/main" id="{00000000-0008-0000-05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2" name="Text Box 15">
          <a:extLst>
            <a:ext uri="{FF2B5EF4-FFF2-40B4-BE49-F238E27FC236}">
              <a16:creationId xmlns:a16="http://schemas.microsoft.com/office/drawing/2014/main" id="{00000000-0008-0000-05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3" name="Text Box 15">
          <a:extLst>
            <a:ext uri="{FF2B5EF4-FFF2-40B4-BE49-F238E27FC236}">
              <a16:creationId xmlns:a16="http://schemas.microsoft.com/office/drawing/2014/main" id="{00000000-0008-0000-05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4" name="Text Box 15">
          <a:extLst>
            <a:ext uri="{FF2B5EF4-FFF2-40B4-BE49-F238E27FC236}">
              <a16:creationId xmlns:a16="http://schemas.microsoft.com/office/drawing/2014/main" id="{00000000-0008-0000-05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5" name="Text Box 15">
          <a:extLst>
            <a:ext uri="{FF2B5EF4-FFF2-40B4-BE49-F238E27FC236}">
              <a16:creationId xmlns:a16="http://schemas.microsoft.com/office/drawing/2014/main" id="{00000000-0008-0000-05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6" name="Text Box 15">
          <a:extLst>
            <a:ext uri="{FF2B5EF4-FFF2-40B4-BE49-F238E27FC236}">
              <a16:creationId xmlns:a16="http://schemas.microsoft.com/office/drawing/2014/main" id="{00000000-0008-0000-05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7" name="Text Box 15">
          <a:extLst>
            <a:ext uri="{FF2B5EF4-FFF2-40B4-BE49-F238E27FC236}">
              <a16:creationId xmlns:a16="http://schemas.microsoft.com/office/drawing/2014/main" id="{00000000-0008-0000-05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8" name="Text Box 15">
          <a:extLst>
            <a:ext uri="{FF2B5EF4-FFF2-40B4-BE49-F238E27FC236}">
              <a16:creationId xmlns:a16="http://schemas.microsoft.com/office/drawing/2014/main" id="{00000000-0008-0000-05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9" name="Text Box 15">
          <a:extLst>
            <a:ext uri="{FF2B5EF4-FFF2-40B4-BE49-F238E27FC236}">
              <a16:creationId xmlns:a16="http://schemas.microsoft.com/office/drawing/2014/main" id="{00000000-0008-0000-05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0" name="Text Box 15">
          <a:extLst>
            <a:ext uri="{FF2B5EF4-FFF2-40B4-BE49-F238E27FC236}">
              <a16:creationId xmlns:a16="http://schemas.microsoft.com/office/drawing/2014/main" id="{00000000-0008-0000-05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1" name="Text Box 15">
          <a:extLst>
            <a:ext uri="{FF2B5EF4-FFF2-40B4-BE49-F238E27FC236}">
              <a16:creationId xmlns:a16="http://schemas.microsoft.com/office/drawing/2014/main" id="{00000000-0008-0000-05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2" name="Text Box 15">
          <a:extLst>
            <a:ext uri="{FF2B5EF4-FFF2-40B4-BE49-F238E27FC236}">
              <a16:creationId xmlns:a16="http://schemas.microsoft.com/office/drawing/2014/main" id="{00000000-0008-0000-05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3" name="Text Box 15">
          <a:extLst>
            <a:ext uri="{FF2B5EF4-FFF2-40B4-BE49-F238E27FC236}">
              <a16:creationId xmlns:a16="http://schemas.microsoft.com/office/drawing/2014/main" id="{00000000-0008-0000-05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4" name="Text Box 15">
          <a:extLst>
            <a:ext uri="{FF2B5EF4-FFF2-40B4-BE49-F238E27FC236}">
              <a16:creationId xmlns:a16="http://schemas.microsoft.com/office/drawing/2014/main" id="{00000000-0008-0000-05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5" name="Text Box 15">
          <a:extLst>
            <a:ext uri="{FF2B5EF4-FFF2-40B4-BE49-F238E27FC236}">
              <a16:creationId xmlns:a16="http://schemas.microsoft.com/office/drawing/2014/main" id="{00000000-0008-0000-05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6" name="Text Box 15">
          <a:extLst>
            <a:ext uri="{FF2B5EF4-FFF2-40B4-BE49-F238E27FC236}">
              <a16:creationId xmlns:a16="http://schemas.microsoft.com/office/drawing/2014/main" id="{00000000-0008-0000-05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7" name="Text Box 15">
          <a:extLst>
            <a:ext uri="{FF2B5EF4-FFF2-40B4-BE49-F238E27FC236}">
              <a16:creationId xmlns:a16="http://schemas.microsoft.com/office/drawing/2014/main" id="{00000000-0008-0000-05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8" name="Text Box 15">
          <a:extLst>
            <a:ext uri="{FF2B5EF4-FFF2-40B4-BE49-F238E27FC236}">
              <a16:creationId xmlns:a16="http://schemas.microsoft.com/office/drawing/2014/main" id="{00000000-0008-0000-05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9" name="Text Box 15">
          <a:extLst>
            <a:ext uri="{FF2B5EF4-FFF2-40B4-BE49-F238E27FC236}">
              <a16:creationId xmlns:a16="http://schemas.microsoft.com/office/drawing/2014/main" id="{00000000-0008-0000-05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50" name="Text Box 15">
          <a:extLst>
            <a:ext uri="{FF2B5EF4-FFF2-40B4-BE49-F238E27FC236}">
              <a16:creationId xmlns:a16="http://schemas.microsoft.com/office/drawing/2014/main" id="{00000000-0008-0000-05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1" name="Text Box 15">
          <a:extLst>
            <a:ext uri="{FF2B5EF4-FFF2-40B4-BE49-F238E27FC236}">
              <a16:creationId xmlns:a16="http://schemas.microsoft.com/office/drawing/2014/main" id="{00000000-0008-0000-05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2" name="Text Box 15">
          <a:extLst>
            <a:ext uri="{FF2B5EF4-FFF2-40B4-BE49-F238E27FC236}">
              <a16:creationId xmlns:a16="http://schemas.microsoft.com/office/drawing/2014/main" id="{00000000-0008-0000-05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53" name="Text Box 15">
          <a:extLst>
            <a:ext uri="{FF2B5EF4-FFF2-40B4-BE49-F238E27FC236}">
              <a16:creationId xmlns:a16="http://schemas.microsoft.com/office/drawing/2014/main" id="{00000000-0008-0000-05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54" name="Text Box 15">
          <a:extLst>
            <a:ext uri="{FF2B5EF4-FFF2-40B4-BE49-F238E27FC236}">
              <a16:creationId xmlns:a16="http://schemas.microsoft.com/office/drawing/2014/main" id="{00000000-0008-0000-05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5" name="Text Box 15">
          <a:extLst>
            <a:ext uri="{FF2B5EF4-FFF2-40B4-BE49-F238E27FC236}">
              <a16:creationId xmlns:a16="http://schemas.microsoft.com/office/drawing/2014/main" id="{00000000-0008-0000-05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6" name="Text Box 15">
          <a:extLst>
            <a:ext uri="{FF2B5EF4-FFF2-40B4-BE49-F238E27FC236}">
              <a16:creationId xmlns:a16="http://schemas.microsoft.com/office/drawing/2014/main" id="{00000000-0008-0000-05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7" name="Text Box 15">
          <a:extLst>
            <a:ext uri="{FF2B5EF4-FFF2-40B4-BE49-F238E27FC236}">
              <a16:creationId xmlns:a16="http://schemas.microsoft.com/office/drawing/2014/main" id="{00000000-0008-0000-05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8" name="Text Box 15">
          <a:extLst>
            <a:ext uri="{FF2B5EF4-FFF2-40B4-BE49-F238E27FC236}">
              <a16:creationId xmlns:a16="http://schemas.microsoft.com/office/drawing/2014/main" id="{00000000-0008-0000-05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9" name="Text Box 15">
          <a:extLst>
            <a:ext uri="{FF2B5EF4-FFF2-40B4-BE49-F238E27FC236}">
              <a16:creationId xmlns:a16="http://schemas.microsoft.com/office/drawing/2014/main" id="{00000000-0008-0000-05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0" name="Text Box 15">
          <a:extLst>
            <a:ext uri="{FF2B5EF4-FFF2-40B4-BE49-F238E27FC236}">
              <a16:creationId xmlns:a16="http://schemas.microsoft.com/office/drawing/2014/main" id="{00000000-0008-0000-05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1" name="Text Box 15">
          <a:extLst>
            <a:ext uri="{FF2B5EF4-FFF2-40B4-BE49-F238E27FC236}">
              <a16:creationId xmlns:a16="http://schemas.microsoft.com/office/drawing/2014/main" id="{00000000-0008-0000-05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2" name="Text Box 15">
          <a:extLst>
            <a:ext uri="{FF2B5EF4-FFF2-40B4-BE49-F238E27FC236}">
              <a16:creationId xmlns:a16="http://schemas.microsoft.com/office/drawing/2014/main" id="{00000000-0008-0000-05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3" name="Text Box 15">
          <a:extLst>
            <a:ext uri="{FF2B5EF4-FFF2-40B4-BE49-F238E27FC236}">
              <a16:creationId xmlns:a16="http://schemas.microsoft.com/office/drawing/2014/main" id="{00000000-0008-0000-05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4" name="Text Box 15">
          <a:extLst>
            <a:ext uri="{FF2B5EF4-FFF2-40B4-BE49-F238E27FC236}">
              <a16:creationId xmlns:a16="http://schemas.microsoft.com/office/drawing/2014/main" id="{00000000-0008-0000-05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5" name="Text Box 15">
          <a:extLst>
            <a:ext uri="{FF2B5EF4-FFF2-40B4-BE49-F238E27FC236}">
              <a16:creationId xmlns:a16="http://schemas.microsoft.com/office/drawing/2014/main" id="{00000000-0008-0000-05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6" name="Text Box 15">
          <a:extLst>
            <a:ext uri="{FF2B5EF4-FFF2-40B4-BE49-F238E27FC236}">
              <a16:creationId xmlns:a16="http://schemas.microsoft.com/office/drawing/2014/main" id="{00000000-0008-0000-05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7" name="Text Box 15">
          <a:extLst>
            <a:ext uri="{FF2B5EF4-FFF2-40B4-BE49-F238E27FC236}">
              <a16:creationId xmlns:a16="http://schemas.microsoft.com/office/drawing/2014/main" id="{00000000-0008-0000-05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8" name="Text Box 15">
          <a:extLst>
            <a:ext uri="{FF2B5EF4-FFF2-40B4-BE49-F238E27FC236}">
              <a16:creationId xmlns:a16="http://schemas.microsoft.com/office/drawing/2014/main" id="{00000000-0008-0000-05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9" name="Text Box 15">
          <a:extLst>
            <a:ext uri="{FF2B5EF4-FFF2-40B4-BE49-F238E27FC236}">
              <a16:creationId xmlns:a16="http://schemas.microsoft.com/office/drawing/2014/main" id="{00000000-0008-0000-05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0" name="Text Box 15">
          <a:extLst>
            <a:ext uri="{FF2B5EF4-FFF2-40B4-BE49-F238E27FC236}">
              <a16:creationId xmlns:a16="http://schemas.microsoft.com/office/drawing/2014/main" id="{00000000-0008-0000-05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71" name="Text Box 15">
          <a:extLst>
            <a:ext uri="{FF2B5EF4-FFF2-40B4-BE49-F238E27FC236}">
              <a16:creationId xmlns:a16="http://schemas.microsoft.com/office/drawing/2014/main" id="{00000000-0008-0000-05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72" name="Text Box 15">
          <a:extLst>
            <a:ext uri="{FF2B5EF4-FFF2-40B4-BE49-F238E27FC236}">
              <a16:creationId xmlns:a16="http://schemas.microsoft.com/office/drawing/2014/main" id="{00000000-0008-0000-05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3" name="Text Box 15">
          <a:extLst>
            <a:ext uri="{FF2B5EF4-FFF2-40B4-BE49-F238E27FC236}">
              <a16:creationId xmlns:a16="http://schemas.microsoft.com/office/drawing/2014/main" id="{00000000-0008-0000-05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4" name="Text Box 15">
          <a:extLst>
            <a:ext uri="{FF2B5EF4-FFF2-40B4-BE49-F238E27FC236}">
              <a16:creationId xmlns:a16="http://schemas.microsoft.com/office/drawing/2014/main" id="{00000000-0008-0000-05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5" name="Text Box 15">
          <a:extLst>
            <a:ext uri="{FF2B5EF4-FFF2-40B4-BE49-F238E27FC236}">
              <a16:creationId xmlns:a16="http://schemas.microsoft.com/office/drawing/2014/main" id="{00000000-0008-0000-05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6" name="Text Box 15">
          <a:extLst>
            <a:ext uri="{FF2B5EF4-FFF2-40B4-BE49-F238E27FC236}">
              <a16:creationId xmlns:a16="http://schemas.microsoft.com/office/drawing/2014/main" id="{00000000-0008-0000-05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7" name="Text Box 15">
          <a:extLst>
            <a:ext uri="{FF2B5EF4-FFF2-40B4-BE49-F238E27FC236}">
              <a16:creationId xmlns:a16="http://schemas.microsoft.com/office/drawing/2014/main" id="{00000000-0008-0000-05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8" name="Text Box 15">
          <a:extLst>
            <a:ext uri="{FF2B5EF4-FFF2-40B4-BE49-F238E27FC236}">
              <a16:creationId xmlns:a16="http://schemas.microsoft.com/office/drawing/2014/main" id="{00000000-0008-0000-05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9" name="Text Box 15">
          <a:extLst>
            <a:ext uri="{FF2B5EF4-FFF2-40B4-BE49-F238E27FC236}">
              <a16:creationId xmlns:a16="http://schemas.microsoft.com/office/drawing/2014/main" id="{00000000-0008-0000-05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0" name="Text Box 15">
          <a:extLst>
            <a:ext uri="{FF2B5EF4-FFF2-40B4-BE49-F238E27FC236}">
              <a16:creationId xmlns:a16="http://schemas.microsoft.com/office/drawing/2014/main" id="{00000000-0008-0000-05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1" name="Text Box 15">
          <a:extLst>
            <a:ext uri="{FF2B5EF4-FFF2-40B4-BE49-F238E27FC236}">
              <a16:creationId xmlns:a16="http://schemas.microsoft.com/office/drawing/2014/main" id="{00000000-0008-0000-05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2" name="Text Box 15">
          <a:extLst>
            <a:ext uri="{FF2B5EF4-FFF2-40B4-BE49-F238E27FC236}">
              <a16:creationId xmlns:a16="http://schemas.microsoft.com/office/drawing/2014/main" id="{00000000-0008-0000-05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3" name="Text Box 15">
          <a:extLst>
            <a:ext uri="{FF2B5EF4-FFF2-40B4-BE49-F238E27FC236}">
              <a16:creationId xmlns:a16="http://schemas.microsoft.com/office/drawing/2014/main" id="{00000000-0008-0000-05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4" name="Text Box 15">
          <a:extLst>
            <a:ext uri="{FF2B5EF4-FFF2-40B4-BE49-F238E27FC236}">
              <a16:creationId xmlns:a16="http://schemas.microsoft.com/office/drawing/2014/main" id="{00000000-0008-0000-05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5" name="Text Box 15">
          <a:extLst>
            <a:ext uri="{FF2B5EF4-FFF2-40B4-BE49-F238E27FC236}">
              <a16:creationId xmlns:a16="http://schemas.microsoft.com/office/drawing/2014/main" id="{00000000-0008-0000-05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6" name="Text Box 15">
          <a:extLst>
            <a:ext uri="{FF2B5EF4-FFF2-40B4-BE49-F238E27FC236}">
              <a16:creationId xmlns:a16="http://schemas.microsoft.com/office/drawing/2014/main" id="{00000000-0008-0000-05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7" name="Text Box 15">
          <a:extLst>
            <a:ext uri="{FF2B5EF4-FFF2-40B4-BE49-F238E27FC236}">
              <a16:creationId xmlns:a16="http://schemas.microsoft.com/office/drawing/2014/main" id="{00000000-0008-0000-05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8" name="Text Box 15">
          <a:extLst>
            <a:ext uri="{FF2B5EF4-FFF2-40B4-BE49-F238E27FC236}">
              <a16:creationId xmlns:a16="http://schemas.microsoft.com/office/drawing/2014/main" id="{00000000-0008-0000-05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9" name="Text Box 15">
          <a:extLst>
            <a:ext uri="{FF2B5EF4-FFF2-40B4-BE49-F238E27FC236}">
              <a16:creationId xmlns:a16="http://schemas.microsoft.com/office/drawing/2014/main" id="{00000000-0008-0000-05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90" name="Text Box 15">
          <a:extLst>
            <a:ext uri="{FF2B5EF4-FFF2-40B4-BE49-F238E27FC236}">
              <a16:creationId xmlns:a16="http://schemas.microsoft.com/office/drawing/2014/main" id="{00000000-0008-0000-05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1" name="Text Box 15">
          <a:extLst>
            <a:ext uri="{FF2B5EF4-FFF2-40B4-BE49-F238E27FC236}">
              <a16:creationId xmlns:a16="http://schemas.microsoft.com/office/drawing/2014/main" id="{00000000-0008-0000-05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2" name="Text Box 15">
          <a:extLst>
            <a:ext uri="{FF2B5EF4-FFF2-40B4-BE49-F238E27FC236}">
              <a16:creationId xmlns:a16="http://schemas.microsoft.com/office/drawing/2014/main" id="{00000000-0008-0000-05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3" name="Text Box 15">
          <a:extLst>
            <a:ext uri="{FF2B5EF4-FFF2-40B4-BE49-F238E27FC236}">
              <a16:creationId xmlns:a16="http://schemas.microsoft.com/office/drawing/2014/main" id="{00000000-0008-0000-05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4" name="Text Box 15">
          <a:extLst>
            <a:ext uri="{FF2B5EF4-FFF2-40B4-BE49-F238E27FC236}">
              <a16:creationId xmlns:a16="http://schemas.microsoft.com/office/drawing/2014/main" id="{00000000-0008-0000-05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5" name="Text Box 15">
          <a:extLst>
            <a:ext uri="{FF2B5EF4-FFF2-40B4-BE49-F238E27FC236}">
              <a16:creationId xmlns:a16="http://schemas.microsoft.com/office/drawing/2014/main" id="{00000000-0008-0000-05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6" name="Text Box 15">
          <a:extLst>
            <a:ext uri="{FF2B5EF4-FFF2-40B4-BE49-F238E27FC236}">
              <a16:creationId xmlns:a16="http://schemas.microsoft.com/office/drawing/2014/main" id="{00000000-0008-0000-05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7" name="Text Box 15">
          <a:extLst>
            <a:ext uri="{FF2B5EF4-FFF2-40B4-BE49-F238E27FC236}">
              <a16:creationId xmlns:a16="http://schemas.microsoft.com/office/drawing/2014/main" id="{00000000-0008-0000-05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98" name="Text Box 15">
          <a:extLst>
            <a:ext uri="{FF2B5EF4-FFF2-40B4-BE49-F238E27FC236}">
              <a16:creationId xmlns:a16="http://schemas.microsoft.com/office/drawing/2014/main" id="{00000000-0008-0000-05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99" name="Text Box 15">
          <a:extLst>
            <a:ext uri="{FF2B5EF4-FFF2-40B4-BE49-F238E27FC236}">
              <a16:creationId xmlns:a16="http://schemas.microsoft.com/office/drawing/2014/main" id="{00000000-0008-0000-05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0" name="Text Box 15">
          <a:extLst>
            <a:ext uri="{FF2B5EF4-FFF2-40B4-BE49-F238E27FC236}">
              <a16:creationId xmlns:a16="http://schemas.microsoft.com/office/drawing/2014/main" id="{00000000-0008-0000-05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1" name="Text Box 15">
          <a:extLst>
            <a:ext uri="{FF2B5EF4-FFF2-40B4-BE49-F238E27FC236}">
              <a16:creationId xmlns:a16="http://schemas.microsoft.com/office/drawing/2014/main" id="{00000000-0008-0000-05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2" name="Text Box 15">
          <a:extLst>
            <a:ext uri="{FF2B5EF4-FFF2-40B4-BE49-F238E27FC236}">
              <a16:creationId xmlns:a16="http://schemas.microsoft.com/office/drawing/2014/main" id="{00000000-0008-0000-05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3" name="Text Box 15">
          <a:extLst>
            <a:ext uri="{FF2B5EF4-FFF2-40B4-BE49-F238E27FC236}">
              <a16:creationId xmlns:a16="http://schemas.microsoft.com/office/drawing/2014/main" id="{00000000-0008-0000-05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4" name="Text Box 15">
          <a:extLst>
            <a:ext uri="{FF2B5EF4-FFF2-40B4-BE49-F238E27FC236}">
              <a16:creationId xmlns:a16="http://schemas.microsoft.com/office/drawing/2014/main" id="{00000000-0008-0000-05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5" name="Text Box 15">
          <a:extLst>
            <a:ext uri="{FF2B5EF4-FFF2-40B4-BE49-F238E27FC236}">
              <a16:creationId xmlns:a16="http://schemas.microsoft.com/office/drawing/2014/main" id="{00000000-0008-0000-05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6" name="Text Box 15">
          <a:extLst>
            <a:ext uri="{FF2B5EF4-FFF2-40B4-BE49-F238E27FC236}">
              <a16:creationId xmlns:a16="http://schemas.microsoft.com/office/drawing/2014/main" id="{00000000-0008-0000-05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7" name="Text Box 15">
          <a:extLst>
            <a:ext uri="{FF2B5EF4-FFF2-40B4-BE49-F238E27FC236}">
              <a16:creationId xmlns:a16="http://schemas.microsoft.com/office/drawing/2014/main" id="{00000000-0008-0000-05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8" name="Text Box 15">
          <a:extLst>
            <a:ext uri="{FF2B5EF4-FFF2-40B4-BE49-F238E27FC236}">
              <a16:creationId xmlns:a16="http://schemas.microsoft.com/office/drawing/2014/main" id="{00000000-0008-0000-05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9" name="Text Box 15">
          <a:extLst>
            <a:ext uri="{FF2B5EF4-FFF2-40B4-BE49-F238E27FC236}">
              <a16:creationId xmlns:a16="http://schemas.microsoft.com/office/drawing/2014/main" id="{00000000-0008-0000-05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0" name="Text Box 15">
          <a:extLst>
            <a:ext uri="{FF2B5EF4-FFF2-40B4-BE49-F238E27FC236}">
              <a16:creationId xmlns:a16="http://schemas.microsoft.com/office/drawing/2014/main" id="{00000000-0008-0000-05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1" name="Text Box 15">
          <a:extLst>
            <a:ext uri="{FF2B5EF4-FFF2-40B4-BE49-F238E27FC236}">
              <a16:creationId xmlns:a16="http://schemas.microsoft.com/office/drawing/2014/main" id="{00000000-0008-0000-05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2" name="Text Box 15">
          <a:extLst>
            <a:ext uri="{FF2B5EF4-FFF2-40B4-BE49-F238E27FC236}">
              <a16:creationId xmlns:a16="http://schemas.microsoft.com/office/drawing/2014/main" id="{00000000-0008-0000-05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3" name="Text Box 15">
          <a:extLst>
            <a:ext uri="{FF2B5EF4-FFF2-40B4-BE49-F238E27FC236}">
              <a16:creationId xmlns:a16="http://schemas.microsoft.com/office/drawing/2014/main" id="{00000000-0008-0000-05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4" name="Text Box 15">
          <a:extLst>
            <a:ext uri="{FF2B5EF4-FFF2-40B4-BE49-F238E27FC236}">
              <a16:creationId xmlns:a16="http://schemas.microsoft.com/office/drawing/2014/main" id="{00000000-0008-0000-05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5" name="Text Box 15">
          <a:extLst>
            <a:ext uri="{FF2B5EF4-FFF2-40B4-BE49-F238E27FC236}">
              <a16:creationId xmlns:a16="http://schemas.microsoft.com/office/drawing/2014/main" id="{00000000-0008-0000-05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16" name="Text Box 15">
          <a:extLst>
            <a:ext uri="{FF2B5EF4-FFF2-40B4-BE49-F238E27FC236}">
              <a16:creationId xmlns:a16="http://schemas.microsoft.com/office/drawing/2014/main" id="{00000000-0008-0000-05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17" name="Text Box 15">
          <a:extLst>
            <a:ext uri="{FF2B5EF4-FFF2-40B4-BE49-F238E27FC236}">
              <a16:creationId xmlns:a16="http://schemas.microsoft.com/office/drawing/2014/main" id="{00000000-0008-0000-05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18" name="Text Box 15">
          <a:extLst>
            <a:ext uri="{FF2B5EF4-FFF2-40B4-BE49-F238E27FC236}">
              <a16:creationId xmlns:a16="http://schemas.microsoft.com/office/drawing/2014/main" id="{00000000-0008-0000-05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19" name="Text Box 15">
          <a:extLst>
            <a:ext uri="{FF2B5EF4-FFF2-40B4-BE49-F238E27FC236}">
              <a16:creationId xmlns:a16="http://schemas.microsoft.com/office/drawing/2014/main" id="{00000000-0008-0000-05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0" name="Text Box 15">
          <a:extLst>
            <a:ext uri="{FF2B5EF4-FFF2-40B4-BE49-F238E27FC236}">
              <a16:creationId xmlns:a16="http://schemas.microsoft.com/office/drawing/2014/main" id="{00000000-0008-0000-05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1" name="Text Box 15">
          <a:extLst>
            <a:ext uri="{FF2B5EF4-FFF2-40B4-BE49-F238E27FC236}">
              <a16:creationId xmlns:a16="http://schemas.microsoft.com/office/drawing/2014/main" id="{00000000-0008-0000-05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2" name="Text Box 15">
          <a:extLst>
            <a:ext uri="{FF2B5EF4-FFF2-40B4-BE49-F238E27FC236}">
              <a16:creationId xmlns:a16="http://schemas.microsoft.com/office/drawing/2014/main" id="{00000000-0008-0000-05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3" name="Text Box 15">
          <a:extLst>
            <a:ext uri="{FF2B5EF4-FFF2-40B4-BE49-F238E27FC236}">
              <a16:creationId xmlns:a16="http://schemas.microsoft.com/office/drawing/2014/main" id="{00000000-0008-0000-05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4" name="Text Box 15">
          <a:extLst>
            <a:ext uri="{FF2B5EF4-FFF2-40B4-BE49-F238E27FC236}">
              <a16:creationId xmlns:a16="http://schemas.microsoft.com/office/drawing/2014/main" id="{00000000-0008-0000-05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5" name="Text Box 15">
          <a:extLst>
            <a:ext uri="{FF2B5EF4-FFF2-40B4-BE49-F238E27FC236}">
              <a16:creationId xmlns:a16="http://schemas.microsoft.com/office/drawing/2014/main" id="{00000000-0008-0000-05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6" name="Text Box 15">
          <a:extLst>
            <a:ext uri="{FF2B5EF4-FFF2-40B4-BE49-F238E27FC236}">
              <a16:creationId xmlns:a16="http://schemas.microsoft.com/office/drawing/2014/main" id="{00000000-0008-0000-05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7" name="Text Box 15">
          <a:extLst>
            <a:ext uri="{FF2B5EF4-FFF2-40B4-BE49-F238E27FC236}">
              <a16:creationId xmlns:a16="http://schemas.microsoft.com/office/drawing/2014/main" id="{00000000-0008-0000-05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8" name="Text Box 15">
          <a:extLst>
            <a:ext uri="{FF2B5EF4-FFF2-40B4-BE49-F238E27FC236}">
              <a16:creationId xmlns:a16="http://schemas.microsoft.com/office/drawing/2014/main" id="{00000000-0008-0000-05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9" name="Text Box 15">
          <a:extLst>
            <a:ext uri="{FF2B5EF4-FFF2-40B4-BE49-F238E27FC236}">
              <a16:creationId xmlns:a16="http://schemas.microsoft.com/office/drawing/2014/main" id="{00000000-0008-0000-05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0" name="Text Box 15">
          <a:extLst>
            <a:ext uri="{FF2B5EF4-FFF2-40B4-BE49-F238E27FC236}">
              <a16:creationId xmlns:a16="http://schemas.microsoft.com/office/drawing/2014/main" id="{00000000-0008-0000-05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1" name="Text Box 15">
          <a:extLst>
            <a:ext uri="{FF2B5EF4-FFF2-40B4-BE49-F238E27FC236}">
              <a16:creationId xmlns:a16="http://schemas.microsoft.com/office/drawing/2014/main" id="{00000000-0008-0000-05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2" name="Text Box 15">
          <a:extLst>
            <a:ext uri="{FF2B5EF4-FFF2-40B4-BE49-F238E27FC236}">
              <a16:creationId xmlns:a16="http://schemas.microsoft.com/office/drawing/2014/main" id="{00000000-0008-0000-05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3" name="Text Box 15">
          <a:extLst>
            <a:ext uri="{FF2B5EF4-FFF2-40B4-BE49-F238E27FC236}">
              <a16:creationId xmlns:a16="http://schemas.microsoft.com/office/drawing/2014/main" id="{00000000-0008-0000-05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4" name="Text Box 15">
          <a:extLst>
            <a:ext uri="{FF2B5EF4-FFF2-40B4-BE49-F238E27FC236}">
              <a16:creationId xmlns:a16="http://schemas.microsoft.com/office/drawing/2014/main" id="{00000000-0008-0000-05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5" name="Text Box 15">
          <a:extLst>
            <a:ext uri="{FF2B5EF4-FFF2-40B4-BE49-F238E27FC236}">
              <a16:creationId xmlns:a16="http://schemas.microsoft.com/office/drawing/2014/main" id="{00000000-0008-0000-05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6" name="Text Box 15">
          <a:extLst>
            <a:ext uri="{FF2B5EF4-FFF2-40B4-BE49-F238E27FC236}">
              <a16:creationId xmlns:a16="http://schemas.microsoft.com/office/drawing/2014/main" id="{00000000-0008-0000-05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7" name="Text Box 15">
          <a:extLst>
            <a:ext uri="{FF2B5EF4-FFF2-40B4-BE49-F238E27FC236}">
              <a16:creationId xmlns:a16="http://schemas.microsoft.com/office/drawing/2014/main" id="{00000000-0008-0000-05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8" name="Text Box 15">
          <a:extLst>
            <a:ext uri="{FF2B5EF4-FFF2-40B4-BE49-F238E27FC236}">
              <a16:creationId xmlns:a16="http://schemas.microsoft.com/office/drawing/2014/main" id="{00000000-0008-0000-05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9" name="Text Box 15">
          <a:extLst>
            <a:ext uri="{FF2B5EF4-FFF2-40B4-BE49-F238E27FC236}">
              <a16:creationId xmlns:a16="http://schemas.microsoft.com/office/drawing/2014/main" id="{00000000-0008-0000-05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40" name="Text Box 15">
          <a:extLst>
            <a:ext uri="{FF2B5EF4-FFF2-40B4-BE49-F238E27FC236}">
              <a16:creationId xmlns:a16="http://schemas.microsoft.com/office/drawing/2014/main" id="{00000000-0008-0000-05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1" name="Text Box 15">
          <a:extLst>
            <a:ext uri="{FF2B5EF4-FFF2-40B4-BE49-F238E27FC236}">
              <a16:creationId xmlns:a16="http://schemas.microsoft.com/office/drawing/2014/main" id="{00000000-0008-0000-05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2" name="Text Box 15">
          <a:extLst>
            <a:ext uri="{FF2B5EF4-FFF2-40B4-BE49-F238E27FC236}">
              <a16:creationId xmlns:a16="http://schemas.microsoft.com/office/drawing/2014/main" id="{00000000-0008-0000-05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43" name="Text Box 15">
          <a:extLst>
            <a:ext uri="{FF2B5EF4-FFF2-40B4-BE49-F238E27FC236}">
              <a16:creationId xmlns:a16="http://schemas.microsoft.com/office/drawing/2014/main" id="{00000000-0008-0000-05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44" name="Text Box 15">
          <a:extLst>
            <a:ext uri="{FF2B5EF4-FFF2-40B4-BE49-F238E27FC236}">
              <a16:creationId xmlns:a16="http://schemas.microsoft.com/office/drawing/2014/main" id="{00000000-0008-0000-05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5" name="Text Box 15">
          <a:extLst>
            <a:ext uri="{FF2B5EF4-FFF2-40B4-BE49-F238E27FC236}">
              <a16:creationId xmlns:a16="http://schemas.microsoft.com/office/drawing/2014/main" id="{00000000-0008-0000-05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6" name="Text Box 15">
          <a:extLst>
            <a:ext uri="{FF2B5EF4-FFF2-40B4-BE49-F238E27FC236}">
              <a16:creationId xmlns:a16="http://schemas.microsoft.com/office/drawing/2014/main" id="{00000000-0008-0000-05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7" name="Text Box 15">
          <a:extLst>
            <a:ext uri="{FF2B5EF4-FFF2-40B4-BE49-F238E27FC236}">
              <a16:creationId xmlns:a16="http://schemas.microsoft.com/office/drawing/2014/main" id="{00000000-0008-0000-05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8" name="Text Box 15">
          <a:extLst>
            <a:ext uri="{FF2B5EF4-FFF2-40B4-BE49-F238E27FC236}">
              <a16:creationId xmlns:a16="http://schemas.microsoft.com/office/drawing/2014/main" id="{00000000-0008-0000-05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9" name="Text Box 15">
          <a:extLst>
            <a:ext uri="{FF2B5EF4-FFF2-40B4-BE49-F238E27FC236}">
              <a16:creationId xmlns:a16="http://schemas.microsoft.com/office/drawing/2014/main" id="{00000000-0008-0000-05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0" name="Text Box 15">
          <a:extLst>
            <a:ext uri="{FF2B5EF4-FFF2-40B4-BE49-F238E27FC236}">
              <a16:creationId xmlns:a16="http://schemas.microsoft.com/office/drawing/2014/main" id="{00000000-0008-0000-05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1" name="Text Box 15">
          <a:extLst>
            <a:ext uri="{FF2B5EF4-FFF2-40B4-BE49-F238E27FC236}">
              <a16:creationId xmlns:a16="http://schemas.microsoft.com/office/drawing/2014/main" id="{00000000-0008-0000-05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2" name="Text Box 15">
          <a:extLst>
            <a:ext uri="{FF2B5EF4-FFF2-40B4-BE49-F238E27FC236}">
              <a16:creationId xmlns:a16="http://schemas.microsoft.com/office/drawing/2014/main" id="{00000000-0008-0000-05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3" name="Text Box 15">
          <a:extLst>
            <a:ext uri="{FF2B5EF4-FFF2-40B4-BE49-F238E27FC236}">
              <a16:creationId xmlns:a16="http://schemas.microsoft.com/office/drawing/2014/main" id="{00000000-0008-0000-05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4" name="Text Box 15">
          <a:extLst>
            <a:ext uri="{FF2B5EF4-FFF2-40B4-BE49-F238E27FC236}">
              <a16:creationId xmlns:a16="http://schemas.microsoft.com/office/drawing/2014/main" id="{00000000-0008-0000-05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5" name="Text Box 15">
          <a:extLst>
            <a:ext uri="{FF2B5EF4-FFF2-40B4-BE49-F238E27FC236}">
              <a16:creationId xmlns:a16="http://schemas.microsoft.com/office/drawing/2014/main" id="{00000000-0008-0000-05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6" name="Text Box 15">
          <a:extLst>
            <a:ext uri="{FF2B5EF4-FFF2-40B4-BE49-F238E27FC236}">
              <a16:creationId xmlns:a16="http://schemas.microsoft.com/office/drawing/2014/main" id="{00000000-0008-0000-05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7" name="Text Box 15">
          <a:extLst>
            <a:ext uri="{FF2B5EF4-FFF2-40B4-BE49-F238E27FC236}">
              <a16:creationId xmlns:a16="http://schemas.microsoft.com/office/drawing/2014/main" id="{00000000-0008-0000-05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8" name="Text Box 15">
          <a:extLst>
            <a:ext uri="{FF2B5EF4-FFF2-40B4-BE49-F238E27FC236}">
              <a16:creationId xmlns:a16="http://schemas.microsoft.com/office/drawing/2014/main" id="{00000000-0008-0000-05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9" name="Text Box 15">
          <a:extLst>
            <a:ext uri="{FF2B5EF4-FFF2-40B4-BE49-F238E27FC236}">
              <a16:creationId xmlns:a16="http://schemas.microsoft.com/office/drawing/2014/main" id="{00000000-0008-0000-05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0" name="Text Box 15">
          <a:extLst>
            <a:ext uri="{FF2B5EF4-FFF2-40B4-BE49-F238E27FC236}">
              <a16:creationId xmlns:a16="http://schemas.microsoft.com/office/drawing/2014/main" id="{00000000-0008-0000-05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61" name="Text Box 15">
          <a:extLst>
            <a:ext uri="{FF2B5EF4-FFF2-40B4-BE49-F238E27FC236}">
              <a16:creationId xmlns:a16="http://schemas.microsoft.com/office/drawing/2014/main" id="{00000000-0008-0000-05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62" name="Text Box 15">
          <a:extLst>
            <a:ext uri="{FF2B5EF4-FFF2-40B4-BE49-F238E27FC236}">
              <a16:creationId xmlns:a16="http://schemas.microsoft.com/office/drawing/2014/main" id="{00000000-0008-0000-05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3" name="Text Box 15">
          <a:extLst>
            <a:ext uri="{FF2B5EF4-FFF2-40B4-BE49-F238E27FC236}">
              <a16:creationId xmlns:a16="http://schemas.microsoft.com/office/drawing/2014/main" id="{00000000-0008-0000-05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4" name="Text Box 15">
          <a:extLst>
            <a:ext uri="{FF2B5EF4-FFF2-40B4-BE49-F238E27FC236}">
              <a16:creationId xmlns:a16="http://schemas.microsoft.com/office/drawing/2014/main" id="{00000000-0008-0000-05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5" name="Text Box 15">
          <a:extLst>
            <a:ext uri="{FF2B5EF4-FFF2-40B4-BE49-F238E27FC236}">
              <a16:creationId xmlns:a16="http://schemas.microsoft.com/office/drawing/2014/main" id="{00000000-0008-0000-05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6" name="Text Box 15">
          <a:extLst>
            <a:ext uri="{FF2B5EF4-FFF2-40B4-BE49-F238E27FC236}">
              <a16:creationId xmlns:a16="http://schemas.microsoft.com/office/drawing/2014/main" id="{00000000-0008-0000-05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7" name="Text Box 15">
          <a:extLst>
            <a:ext uri="{FF2B5EF4-FFF2-40B4-BE49-F238E27FC236}">
              <a16:creationId xmlns:a16="http://schemas.microsoft.com/office/drawing/2014/main" id="{00000000-0008-0000-05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8" name="Text Box 15">
          <a:extLst>
            <a:ext uri="{FF2B5EF4-FFF2-40B4-BE49-F238E27FC236}">
              <a16:creationId xmlns:a16="http://schemas.microsoft.com/office/drawing/2014/main" id="{00000000-0008-0000-05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9" name="Text Box 15">
          <a:extLst>
            <a:ext uri="{FF2B5EF4-FFF2-40B4-BE49-F238E27FC236}">
              <a16:creationId xmlns:a16="http://schemas.microsoft.com/office/drawing/2014/main" id="{00000000-0008-0000-05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0" name="Text Box 15">
          <a:extLst>
            <a:ext uri="{FF2B5EF4-FFF2-40B4-BE49-F238E27FC236}">
              <a16:creationId xmlns:a16="http://schemas.microsoft.com/office/drawing/2014/main" id="{00000000-0008-0000-05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1" name="Text Box 15">
          <a:extLst>
            <a:ext uri="{FF2B5EF4-FFF2-40B4-BE49-F238E27FC236}">
              <a16:creationId xmlns:a16="http://schemas.microsoft.com/office/drawing/2014/main" id="{00000000-0008-0000-05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2" name="Text Box 15">
          <a:extLst>
            <a:ext uri="{FF2B5EF4-FFF2-40B4-BE49-F238E27FC236}">
              <a16:creationId xmlns:a16="http://schemas.microsoft.com/office/drawing/2014/main" id="{00000000-0008-0000-05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3" name="Text Box 15">
          <a:extLst>
            <a:ext uri="{FF2B5EF4-FFF2-40B4-BE49-F238E27FC236}">
              <a16:creationId xmlns:a16="http://schemas.microsoft.com/office/drawing/2014/main" id="{00000000-0008-0000-05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4" name="Text Box 15">
          <a:extLst>
            <a:ext uri="{FF2B5EF4-FFF2-40B4-BE49-F238E27FC236}">
              <a16:creationId xmlns:a16="http://schemas.microsoft.com/office/drawing/2014/main" id="{00000000-0008-0000-05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5" name="Text Box 15">
          <a:extLst>
            <a:ext uri="{FF2B5EF4-FFF2-40B4-BE49-F238E27FC236}">
              <a16:creationId xmlns:a16="http://schemas.microsoft.com/office/drawing/2014/main" id="{00000000-0008-0000-05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6" name="Text Box 15">
          <a:extLst>
            <a:ext uri="{FF2B5EF4-FFF2-40B4-BE49-F238E27FC236}">
              <a16:creationId xmlns:a16="http://schemas.microsoft.com/office/drawing/2014/main" id="{00000000-0008-0000-05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7" name="Text Box 15">
          <a:extLst>
            <a:ext uri="{FF2B5EF4-FFF2-40B4-BE49-F238E27FC236}">
              <a16:creationId xmlns:a16="http://schemas.microsoft.com/office/drawing/2014/main" id="{00000000-0008-0000-05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8" name="Text Box 15">
          <a:extLst>
            <a:ext uri="{FF2B5EF4-FFF2-40B4-BE49-F238E27FC236}">
              <a16:creationId xmlns:a16="http://schemas.microsoft.com/office/drawing/2014/main" id="{00000000-0008-0000-05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9" name="Text Box 15">
          <a:extLst>
            <a:ext uri="{FF2B5EF4-FFF2-40B4-BE49-F238E27FC236}">
              <a16:creationId xmlns:a16="http://schemas.microsoft.com/office/drawing/2014/main" id="{00000000-0008-0000-05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80" name="Text Box 15">
          <a:extLst>
            <a:ext uri="{FF2B5EF4-FFF2-40B4-BE49-F238E27FC236}">
              <a16:creationId xmlns:a16="http://schemas.microsoft.com/office/drawing/2014/main" id="{00000000-0008-0000-05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1" name="Text Box 15">
          <a:extLst>
            <a:ext uri="{FF2B5EF4-FFF2-40B4-BE49-F238E27FC236}">
              <a16:creationId xmlns:a16="http://schemas.microsoft.com/office/drawing/2014/main" id="{00000000-0008-0000-05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2" name="Text Box 15">
          <a:extLst>
            <a:ext uri="{FF2B5EF4-FFF2-40B4-BE49-F238E27FC236}">
              <a16:creationId xmlns:a16="http://schemas.microsoft.com/office/drawing/2014/main" id="{00000000-0008-0000-05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3" name="Text Box 15">
          <a:extLst>
            <a:ext uri="{FF2B5EF4-FFF2-40B4-BE49-F238E27FC236}">
              <a16:creationId xmlns:a16="http://schemas.microsoft.com/office/drawing/2014/main" id="{00000000-0008-0000-05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4" name="Text Box 15">
          <a:extLst>
            <a:ext uri="{FF2B5EF4-FFF2-40B4-BE49-F238E27FC236}">
              <a16:creationId xmlns:a16="http://schemas.microsoft.com/office/drawing/2014/main" id="{00000000-0008-0000-05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5" name="Text Box 15">
          <a:extLst>
            <a:ext uri="{FF2B5EF4-FFF2-40B4-BE49-F238E27FC236}">
              <a16:creationId xmlns:a16="http://schemas.microsoft.com/office/drawing/2014/main" id="{00000000-0008-0000-05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6" name="Text Box 15">
          <a:extLst>
            <a:ext uri="{FF2B5EF4-FFF2-40B4-BE49-F238E27FC236}">
              <a16:creationId xmlns:a16="http://schemas.microsoft.com/office/drawing/2014/main" id="{00000000-0008-0000-05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7" name="Text Box 15">
          <a:extLst>
            <a:ext uri="{FF2B5EF4-FFF2-40B4-BE49-F238E27FC236}">
              <a16:creationId xmlns:a16="http://schemas.microsoft.com/office/drawing/2014/main" id="{00000000-0008-0000-05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88" name="Text Box 15">
          <a:extLst>
            <a:ext uri="{FF2B5EF4-FFF2-40B4-BE49-F238E27FC236}">
              <a16:creationId xmlns:a16="http://schemas.microsoft.com/office/drawing/2014/main" id="{00000000-0008-0000-05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89" name="Text Box 15">
          <a:extLst>
            <a:ext uri="{FF2B5EF4-FFF2-40B4-BE49-F238E27FC236}">
              <a16:creationId xmlns:a16="http://schemas.microsoft.com/office/drawing/2014/main" id="{00000000-0008-0000-05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0" name="Text Box 15">
          <a:extLst>
            <a:ext uri="{FF2B5EF4-FFF2-40B4-BE49-F238E27FC236}">
              <a16:creationId xmlns:a16="http://schemas.microsoft.com/office/drawing/2014/main" id="{00000000-0008-0000-05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1" name="Text Box 15">
          <a:extLst>
            <a:ext uri="{FF2B5EF4-FFF2-40B4-BE49-F238E27FC236}">
              <a16:creationId xmlns:a16="http://schemas.microsoft.com/office/drawing/2014/main" id="{00000000-0008-0000-05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2" name="Text Box 15">
          <a:extLst>
            <a:ext uri="{FF2B5EF4-FFF2-40B4-BE49-F238E27FC236}">
              <a16:creationId xmlns:a16="http://schemas.microsoft.com/office/drawing/2014/main" id="{00000000-0008-0000-05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3" name="Text Box 15">
          <a:extLst>
            <a:ext uri="{FF2B5EF4-FFF2-40B4-BE49-F238E27FC236}">
              <a16:creationId xmlns:a16="http://schemas.microsoft.com/office/drawing/2014/main" id="{00000000-0008-0000-05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4" name="Text Box 15">
          <a:extLst>
            <a:ext uri="{FF2B5EF4-FFF2-40B4-BE49-F238E27FC236}">
              <a16:creationId xmlns:a16="http://schemas.microsoft.com/office/drawing/2014/main" id="{00000000-0008-0000-05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5" name="Text Box 15">
          <a:extLst>
            <a:ext uri="{FF2B5EF4-FFF2-40B4-BE49-F238E27FC236}">
              <a16:creationId xmlns:a16="http://schemas.microsoft.com/office/drawing/2014/main" id="{00000000-0008-0000-05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7" name="Text Box 15">
          <a:extLst>
            <a:ext uri="{FF2B5EF4-FFF2-40B4-BE49-F238E27FC236}">
              <a16:creationId xmlns:a16="http://schemas.microsoft.com/office/drawing/2014/main" id="{00000000-0008-0000-05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8" name="Text Box 15">
          <a:extLst>
            <a:ext uri="{FF2B5EF4-FFF2-40B4-BE49-F238E27FC236}">
              <a16:creationId xmlns:a16="http://schemas.microsoft.com/office/drawing/2014/main" id="{00000000-0008-0000-05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331"/>
    <xdr:sp macro="" textlink="">
      <xdr:nvSpPr>
        <xdr:cNvPr id="696" name="Text Box 15">
          <a:extLst>
            <a:ext uri="{FF2B5EF4-FFF2-40B4-BE49-F238E27FC236}">
              <a16:creationId xmlns:a16="http://schemas.microsoft.com/office/drawing/2014/main" id="{00000000-0008-0000-05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699" name="Text Box 16">
          <a:extLst>
            <a:ext uri="{FF2B5EF4-FFF2-40B4-BE49-F238E27FC236}">
              <a16:creationId xmlns:a16="http://schemas.microsoft.com/office/drawing/2014/main" id="{00000000-0008-0000-05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00" name="Text Box 17">
          <a:extLst>
            <a:ext uri="{FF2B5EF4-FFF2-40B4-BE49-F238E27FC236}">
              <a16:creationId xmlns:a16="http://schemas.microsoft.com/office/drawing/2014/main" id="{00000000-0008-0000-05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01" name="Text Box 18">
          <a:extLst>
            <a:ext uri="{FF2B5EF4-FFF2-40B4-BE49-F238E27FC236}">
              <a16:creationId xmlns:a16="http://schemas.microsoft.com/office/drawing/2014/main" id="{00000000-0008-0000-05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02" name="Text Box 19">
          <a:extLst>
            <a:ext uri="{FF2B5EF4-FFF2-40B4-BE49-F238E27FC236}">
              <a16:creationId xmlns:a16="http://schemas.microsoft.com/office/drawing/2014/main" id="{00000000-0008-0000-05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3" name="Text Box 15">
          <a:extLst>
            <a:ext uri="{FF2B5EF4-FFF2-40B4-BE49-F238E27FC236}">
              <a16:creationId xmlns:a16="http://schemas.microsoft.com/office/drawing/2014/main" id="{00000000-0008-0000-05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4" name="Text Box 15">
          <a:extLst>
            <a:ext uri="{FF2B5EF4-FFF2-40B4-BE49-F238E27FC236}">
              <a16:creationId xmlns:a16="http://schemas.microsoft.com/office/drawing/2014/main" id="{00000000-0008-0000-05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5" name="Text Box 15">
          <a:extLst>
            <a:ext uri="{FF2B5EF4-FFF2-40B4-BE49-F238E27FC236}">
              <a16:creationId xmlns:a16="http://schemas.microsoft.com/office/drawing/2014/main" id="{00000000-0008-0000-05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6" name="Text Box 15">
          <a:extLst>
            <a:ext uri="{FF2B5EF4-FFF2-40B4-BE49-F238E27FC236}">
              <a16:creationId xmlns:a16="http://schemas.microsoft.com/office/drawing/2014/main" id="{00000000-0008-0000-05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7" name="Text Box 15">
          <a:extLst>
            <a:ext uri="{FF2B5EF4-FFF2-40B4-BE49-F238E27FC236}">
              <a16:creationId xmlns:a16="http://schemas.microsoft.com/office/drawing/2014/main" id="{00000000-0008-0000-05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8" name="Text Box 15">
          <a:extLst>
            <a:ext uri="{FF2B5EF4-FFF2-40B4-BE49-F238E27FC236}">
              <a16:creationId xmlns:a16="http://schemas.microsoft.com/office/drawing/2014/main" id="{00000000-0008-0000-05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9" name="Text Box 15">
          <a:extLst>
            <a:ext uri="{FF2B5EF4-FFF2-40B4-BE49-F238E27FC236}">
              <a16:creationId xmlns:a16="http://schemas.microsoft.com/office/drawing/2014/main" id="{00000000-0008-0000-05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0" name="Text Box 15">
          <a:extLst>
            <a:ext uri="{FF2B5EF4-FFF2-40B4-BE49-F238E27FC236}">
              <a16:creationId xmlns:a16="http://schemas.microsoft.com/office/drawing/2014/main" id="{00000000-0008-0000-05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1" name="Text Box 15">
          <a:extLst>
            <a:ext uri="{FF2B5EF4-FFF2-40B4-BE49-F238E27FC236}">
              <a16:creationId xmlns:a16="http://schemas.microsoft.com/office/drawing/2014/main" id="{00000000-0008-0000-05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2" name="Text Box 15">
          <a:extLst>
            <a:ext uri="{FF2B5EF4-FFF2-40B4-BE49-F238E27FC236}">
              <a16:creationId xmlns:a16="http://schemas.microsoft.com/office/drawing/2014/main" id="{00000000-0008-0000-05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3" name="Text Box 15">
          <a:extLst>
            <a:ext uri="{FF2B5EF4-FFF2-40B4-BE49-F238E27FC236}">
              <a16:creationId xmlns:a16="http://schemas.microsoft.com/office/drawing/2014/main" id="{00000000-0008-0000-05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4" name="Text Box 15">
          <a:extLst>
            <a:ext uri="{FF2B5EF4-FFF2-40B4-BE49-F238E27FC236}">
              <a16:creationId xmlns:a16="http://schemas.microsoft.com/office/drawing/2014/main" id="{00000000-0008-0000-05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5" name="Text Box 15">
          <a:extLst>
            <a:ext uri="{FF2B5EF4-FFF2-40B4-BE49-F238E27FC236}">
              <a16:creationId xmlns:a16="http://schemas.microsoft.com/office/drawing/2014/main" id="{00000000-0008-0000-05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6" name="Text Box 15">
          <a:extLst>
            <a:ext uri="{FF2B5EF4-FFF2-40B4-BE49-F238E27FC236}">
              <a16:creationId xmlns:a16="http://schemas.microsoft.com/office/drawing/2014/main" id="{00000000-0008-0000-05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504825</xdr:rowOff>
    </xdr:from>
    <xdr:ext cx="95250" cy="444014"/>
    <xdr:sp macro="" textlink="">
      <xdr:nvSpPr>
        <xdr:cNvPr id="717" name="Text Box 15">
          <a:extLst>
            <a:ext uri="{FF2B5EF4-FFF2-40B4-BE49-F238E27FC236}">
              <a16:creationId xmlns:a16="http://schemas.microsoft.com/office/drawing/2014/main" id="{00000000-0008-0000-05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8" name="Text Box 15">
          <a:extLst>
            <a:ext uri="{FF2B5EF4-FFF2-40B4-BE49-F238E27FC236}">
              <a16:creationId xmlns:a16="http://schemas.microsoft.com/office/drawing/2014/main" id="{00000000-0008-0000-05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9" name="Text Box 15">
          <a:extLst>
            <a:ext uri="{FF2B5EF4-FFF2-40B4-BE49-F238E27FC236}">
              <a16:creationId xmlns:a16="http://schemas.microsoft.com/office/drawing/2014/main" id="{00000000-0008-0000-05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0" name="Text Box 15">
          <a:extLst>
            <a:ext uri="{FF2B5EF4-FFF2-40B4-BE49-F238E27FC236}">
              <a16:creationId xmlns:a16="http://schemas.microsoft.com/office/drawing/2014/main" id="{00000000-0008-0000-05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1" name="Text Box 15">
          <a:extLst>
            <a:ext uri="{FF2B5EF4-FFF2-40B4-BE49-F238E27FC236}">
              <a16:creationId xmlns:a16="http://schemas.microsoft.com/office/drawing/2014/main" id="{00000000-0008-0000-05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2" name="Text Box 15">
          <a:extLst>
            <a:ext uri="{FF2B5EF4-FFF2-40B4-BE49-F238E27FC236}">
              <a16:creationId xmlns:a16="http://schemas.microsoft.com/office/drawing/2014/main" id="{00000000-0008-0000-05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3" name="Text Box 15">
          <a:extLst>
            <a:ext uri="{FF2B5EF4-FFF2-40B4-BE49-F238E27FC236}">
              <a16:creationId xmlns:a16="http://schemas.microsoft.com/office/drawing/2014/main" id="{00000000-0008-0000-05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4" name="Text Box 15">
          <a:extLst>
            <a:ext uri="{FF2B5EF4-FFF2-40B4-BE49-F238E27FC236}">
              <a16:creationId xmlns:a16="http://schemas.microsoft.com/office/drawing/2014/main" id="{00000000-0008-0000-05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5" name="Text Box 15">
          <a:extLst>
            <a:ext uri="{FF2B5EF4-FFF2-40B4-BE49-F238E27FC236}">
              <a16:creationId xmlns:a16="http://schemas.microsoft.com/office/drawing/2014/main" id="{00000000-0008-0000-05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6" name="Text Box 15">
          <a:extLst>
            <a:ext uri="{FF2B5EF4-FFF2-40B4-BE49-F238E27FC236}">
              <a16:creationId xmlns:a16="http://schemas.microsoft.com/office/drawing/2014/main" id="{00000000-0008-0000-05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7" name="Text Box 15">
          <a:extLst>
            <a:ext uri="{FF2B5EF4-FFF2-40B4-BE49-F238E27FC236}">
              <a16:creationId xmlns:a16="http://schemas.microsoft.com/office/drawing/2014/main" id="{00000000-0008-0000-05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8" name="Text Box 15">
          <a:extLst>
            <a:ext uri="{FF2B5EF4-FFF2-40B4-BE49-F238E27FC236}">
              <a16:creationId xmlns:a16="http://schemas.microsoft.com/office/drawing/2014/main" id="{00000000-0008-0000-05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9" name="Text Box 15">
          <a:extLst>
            <a:ext uri="{FF2B5EF4-FFF2-40B4-BE49-F238E27FC236}">
              <a16:creationId xmlns:a16="http://schemas.microsoft.com/office/drawing/2014/main" id="{00000000-0008-0000-05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0" name="Text Box 15">
          <a:extLst>
            <a:ext uri="{FF2B5EF4-FFF2-40B4-BE49-F238E27FC236}">
              <a16:creationId xmlns:a16="http://schemas.microsoft.com/office/drawing/2014/main" id="{00000000-0008-0000-05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1" name="Text Box 15">
          <a:extLst>
            <a:ext uri="{FF2B5EF4-FFF2-40B4-BE49-F238E27FC236}">
              <a16:creationId xmlns:a16="http://schemas.microsoft.com/office/drawing/2014/main" id="{00000000-0008-0000-05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2" name="Text Box 16">
          <a:extLst>
            <a:ext uri="{FF2B5EF4-FFF2-40B4-BE49-F238E27FC236}">
              <a16:creationId xmlns:a16="http://schemas.microsoft.com/office/drawing/2014/main" id="{00000000-0008-0000-05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3" name="Text Box 17">
          <a:extLst>
            <a:ext uri="{FF2B5EF4-FFF2-40B4-BE49-F238E27FC236}">
              <a16:creationId xmlns:a16="http://schemas.microsoft.com/office/drawing/2014/main" id="{00000000-0008-0000-05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4" name="Text Box 18">
          <a:extLst>
            <a:ext uri="{FF2B5EF4-FFF2-40B4-BE49-F238E27FC236}">
              <a16:creationId xmlns:a16="http://schemas.microsoft.com/office/drawing/2014/main" id="{00000000-0008-0000-05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5" name="Text Box 19">
          <a:extLst>
            <a:ext uri="{FF2B5EF4-FFF2-40B4-BE49-F238E27FC236}">
              <a16:creationId xmlns:a16="http://schemas.microsoft.com/office/drawing/2014/main" id="{00000000-0008-0000-05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213632"/>
    <xdr:sp macro="" textlink="">
      <xdr:nvSpPr>
        <xdr:cNvPr id="736" name="Text Box 15">
          <a:extLst>
            <a:ext uri="{FF2B5EF4-FFF2-40B4-BE49-F238E27FC236}">
              <a16:creationId xmlns:a16="http://schemas.microsoft.com/office/drawing/2014/main" id="{00000000-0008-0000-05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7" name="Text Box 16">
          <a:extLst>
            <a:ext uri="{FF2B5EF4-FFF2-40B4-BE49-F238E27FC236}">
              <a16:creationId xmlns:a16="http://schemas.microsoft.com/office/drawing/2014/main" id="{00000000-0008-0000-05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8" name="Text Box 17">
          <a:extLst>
            <a:ext uri="{FF2B5EF4-FFF2-40B4-BE49-F238E27FC236}">
              <a16:creationId xmlns:a16="http://schemas.microsoft.com/office/drawing/2014/main" id="{00000000-0008-0000-05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9" name="Text Box 18">
          <a:extLst>
            <a:ext uri="{FF2B5EF4-FFF2-40B4-BE49-F238E27FC236}">
              <a16:creationId xmlns:a16="http://schemas.microsoft.com/office/drawing/2014/main" id="{00000000-0008-0000-05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0" name="Text Box 19">
          <a:extLst>
            <a:ext uri="{FF2B5EF4-FFF2-40B4-BE49-F238E27FC236}">
              <a16:creationId xmlns:a16="http://schemas.microsoft.com/office/drawing/2014/main" id="{00000000-0008-0000-05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1" name="Text Box 15">
          <a:extLst>
            <a:ext uri="{FF2B5EF4-FFF2-40B4-BE49-F238E27FC236}">
              <a16:creationId xmlns:a16="http://schemas.microsoft.com/office/drawing/2014/main" id="{00000000-0008-0000-05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2" name="Text Box 15">
          <a:extLst>
            <a:ext uri="{FF2B5EF4-FFF2-40B4-BE49-F238E27FC236}">
              <a16:creationId xmlns:a16="http://schemas.microsoft.com/office/drawing/2014/main" id="{00000000-0008-0000-05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3" name="Text Box 15">
          <a:extLst>
            <a:ext uri="{FF2B5EF4-FFF2-40B4-BE49-F238E27FC236}">
              <a16:creationId xmlns:a16="http://schemas.microsoft.com/office/drawing/2014/main" id="{00000000-0008-0000-05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444331"/>
    <xdr:sp macro="" textlink="">
      <xdr:nvSpPr>
        <xdr:cNvPr id="744" name="Text Box 15">
          <a:extLst>
            <a:ext uri="{FF2B5EF4-FFF2-40B4-BE49-F238E27FC236}">
              <a16:creationId xmlns:a16="http://schemas.microsoft.com/office/drawing/2014/main" id="{00000000-0008-0000-05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5" name="Text Box 16">
          <a:extLst>
            <a:ext uri="{FF2B5EF4-FFF2-40B4-BE49-F238E27FC236}">
              <a16:creationId xmlns:a16="http://schemas.microsoft.com/office/drawing/2014/main" id="{00000000-0008-0000-05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6" name="Text Box 17">
          <a:extLst>
            <a:ext uri="{FF2B5EF4-FFF2-40B4-BE49-F238E27FC236}">
              <a16:creationId xmlns:a16="http://schemas.microsoft.com/office/drawing/2014/main" id="{00000000-0008-0000-05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7" name="Text Box 18">
          <a:extLst>
            <a:ext uri="{FF2B5EF4-FFF2-40B4-BE49-F238E27FC236}">
              <a16:creationId xmlns:a16="http://schemas.microsoft.com/office/drawing/2014/main" id="{00000000-0008-0000-05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8" name="Text Box 19">
          <a:extLst>
            <a:ext uri="{FF2B5EF4-FFF2-40B4-BE49-F238E27FC236}">
              <a16:creationId xmlns:a16="http://schemas.microsoft.com/office/drawing/2014/main" id="{00000000-0008-0000-05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9" name="Text Box 15">
          <a:extLst>
            <a:ext uri="{FF2B5EF4-FFF2-40B4-BE49-F238E27FC236}">
              <a16:creationId xmlns:a16="http://schemas.microsoft.com/office/drawing/2014/main" id="{00000000-0008-0000-05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0" name="Text Box 15">
          <a:extLst>
            <a:ext uri="{FF2B5EF4-FFF2-40B4-BE49-F238E27FC236}">
              <a16:creationId xmlns:a16="http://schemas.microsoft.com/office/drawing/2014/main" id="{00000000-0008-0000-05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1" name="Text Box 15">
          <a:extLst>
            <a:ext uri="{FF2B5EF4-FFF2-40B4-BE49-F238E27FC236}">
              <a16:creationId xmlns:a16="http://schemas.microsoft.com/office/drawing/2014/main" id="{00000000-0008-0000-05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2" name="Text Box 15">
          <a:extLst>
            <a:ext uri="{FF2B5EF4-FFF2-40B4-BE49-F238E27FC236}">
              <a16:creationId xmlns:a16="http://schemas.microsoft.com/office/drawing/2014/main" id="{00000000-0008-0000-05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3" name="Text Box 15">
          <a:extLst>
            <a:ext uri="{FF2B5EF4-FFF2-40B4-BE49-F238E27FC236}">
              <a16:creationId xmlns:a16="http://schemas.microsoft.com/office/drawing/2014/main" id="{00000000-0008-0000-05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4" name="Text Box 15">
          <a:extLst>
            <a:ext uri="{FF2B5EF4-FFF2-40B4-BE49-F238E27FC236}">
              <a16:creationId xmlns:a16="http://schemas.microsoft.com/office/drawing/2014/main" id="{00000000-0008-0000-05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5" name="Text Box 15">
          <a:extLst>
            <a:ext uri="{FF2B5EF4-FFF2-40B4-BE49-F238E27FC236}">
              <a16:creationId xmlns:a16="http://schemas.microsoft.com/office/drawing/2014/main" id="{00000000-0008-0000-05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6" name="Text Box 15">
          <a:extLst>
            <a:ext uri="{FF2B5EF4-FFF2-40B4-BE49-F238E27FC236}">
              <a16:creationId xmlns:a16="http://schemas.microsoft.com/office/drawing/2014/main" id="{00000000-0008-0000-05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7" name="Text Box 15">
          <a:extLst>
            <a:ext uri="{FF2B5EF4-FFF2-40B4-BE49-F238E27FC236}">
              <a16:creationId xmlns:a16="http://schemas.microsoft.com/office/drawing/2014/main" id="{00000000-0008-0000-05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8" name="Text Box 15">
          <a:extLst>
            <a:ext uri="{FF2B5EF4-FFF2-40B4-BE49-F238E27FC236}">
              <a16:creationId xmlns:a16="http://schemas.microsoft.com/office/drawing/2014/main" id="{00000000-0008-0000-05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9" name="Text Box 15">
          <a:extLst>
            <a:ext uri="{FF2B5EF4-FFF2-40B4-BE49-F238E27FC236}">
              <a16:creationId xmlns:a16="http://schemas.microsoft.com/office/drawing/2014/main" id="{00000000-0008-0000-05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60" name="Text Box 15">
          <a:extLst>
            <a:ext uri="{FF2B5EF4-FFF2-40B4-BE49-F238E27FC236}">
              <a16:creationId xmlns:a16="http://schemas.microsoft.com/office/drawing/2014/main" id="{00000000-0008-0000-05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61" name="Text Box 15">
          <a:extLst>
            <a:ext uri="{FF2B5EF4-FFF2-40B4-BE49-F238E27FC236}">
              <a16:creationId xmlns:a16="http://schemas.microsoft.com/office/drawing/2014/main" id="{00000000-0008-0000-05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62" name="Text Box 15">
          <a:extLst>
            <a:ext uri="{FF2B5EF4-FFF2-40B4-BE49-F238E27FC236}">
              <a16:creationId xmlns:a16="http://schemas.microsoft.com/office/drawing/2014/main" id="{00000000-0008-0000-05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4" name="Text Box 15">
          <a:extLst>
            <a:ext uri="{FF2B5EF4-FFF2-40B4-BE49-F238E27FC236}">
              <a16:creationId xmlns:a16="http://schemas.microsoft.com/office/drawing/2014/main" id="{00000000-0008-0000-05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5" name="Text Box 15">
          <a:extLst>
            <a:ext uri="{FF2B5EF4-FFF2-40B4-BE49-F238E27FC236}">
              <a16:creationId xmlns:a16="http://schemas.microsoft.com/office/drawing/2014/main" id="{00000000-0008-0000-05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6" name="Text Box 15">
          <a:extLst>
            <a:ext uri="{FF2B5EF4-FFF2-40B4-BE49-F238E27FC236}">
              <a16:creationId xmlns:a16="http://schemas.microsoft.com/office/drawing/2014/main" id="{00000000-0008-0000-05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7" name="Text Box 15">
          <a:extLst>
            <a:ext uri="{FF2B5EF4-FFF2-40B4-BE49-F238E27FC236}">
              <a16:creationId xmlns:a16="http://schemas.microsoft.com/office/drawing/2014/main" id="{00000000-0008-0000-05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8" name="Text Box 15">
          <a:extLst>
            <a:ext uri="{FF2B5EF4-FFF2-40B4-BE49-F238E27FC236}">
              <a16:creationId xmlns:a16="http://schemas.microsoft.com/office/drawing/2014/main" id="{00000000-0008-0000-05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9" name="Text Box 15">
          <a:extLst>
            <a:ext uri="{FF2B5EF4-FFF2-40B4-BE49-F238E27FC236}">
              <a16:creationId xmlns:a16="http://schemas.microsoft.com/office/drawing/2014/main" id="{00000000-0008-0000-05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0" name="Text Box 15">
          <a:extLst>
            <a:ext uri="{FF2B5EF4-FFF2-40B4-BE49-F238E27FC236}">
              <a16:creationId xmlns:a16="http://schemas.microsoft.com/office/drawing/2014/main" id="{00000000-0008-0000-05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1" name="Text Box 15">
          <a:extLst>
            <a:ext uri="{FF2B5EF4-FFF2-40B4-BE49-F238E27FC236}">
              <a16:creationId xmlns:a16="http://schemas.microsoft.com/office/drawing/2014/main" id="{00000000-0008-0000-05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2" name="Text Box 15">
          <a:extLst>
            <a:ext uri="{FF2B5EF4-FFF2-40B4-BE49-F238E27FC236}">
              <a16:creationId xmlns:a16="http://schemas.microsoft.com/office/drawing/2014/main" id="{00000000-0008-0000-05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3" name="Text Box 15">
          <a:extLst>
            <a:ext uri="{FF2B5EF4-FFF2-40B4-BE49-F238E27FC236}">
              <a16:creationId xmlns:a16="http://schemas.microsoft.com/office/drawing/2014/main" id="{00000000-0008-0000-05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4" name="Text Box 15">
          <a:extLst>
            <a:ext uri="{FF2B5EF4-FFF2-40B4-BE49-F238E27FC236}">
              <a16:creationId xmlns:a16="http://schemas.microsoft.com/office/drawing/2014/main" id="{00000000-0008-0000-05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5" name="Text Box 15">
          <a:extLst>
            <a:ext uri="{FF2B5EF4-FFF2-40B4-BE49-F238E27FC236}">
              <a16:creationId xmlns:a16="http://schemas.microsoft.com/office/drawing/2014/main" id="{00000000-0008-0000-05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6" name="Text Box 15">
          <a:extLst>
            <a:ext uri="{FF2B5EF4-FFF2-40B4-BE49-F238E27FC236}">
              <a16:creationId xmlns:a16="http://schemas.microsoft.com/office/drawing/2014/main" id="{00000000-0008-0000-05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7" name="Text Box 15">
          <a:extLst>
            <a:ext uri="{FF2B5EF4-FFF2-40B4-BE49-F238E27FC236}">
              <a16:creationId xmlns:a16="http://schemas.microsoft.com/office/drawing/2014/main" id="{00000000-0008-0000-05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778" name="Text Box 16">
          <a:extLst>
            <a:ext uri="{FF2B5EF4-FFF2-40B4-BE49-F238E27FC236}">
              <a16:creationId xmlns:a16="http://schemas.microsoft.com/office/drawing/2014/main" id="{00000000-0008-0000-05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779" name="Text Box 17">
          <a:extLst>
            <a:ext uri="{FF2B5EF4-FFF2-40B4-BE49-F238E27FC236}">
              <a16:creationId xmlns:a16="http://schemas.microsoft.com/office/drawing/2014/main" id="{00000000-0008-0000-05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1046162</xdr:colOff>
      <xdr:row>12</xdr:row>
      <xdr:rowOff>15875</xdr:rowOff>
    </xdr:from>
    <xdr:ext cx="95250" cy="171450"/>
    <xdr:sp macro="" textlink="">
      <xdr:nvSpPr>
        <xdr:cNvPr id="780" name="Text Box 18">
          <a:extLst>
            <a:ext uri="{FF2B5EF4-FFF2-40B4-BE49-F238E27FC236}">
              <a16:creationId xmlns:a16="http://schemas.microsoft.com/office/drawing/2014/main" id="{00000000-0008-0000-0500-00000C030000}"/>
            </a:ext>
          </a:extLst>
        </xdr:cNvPr>
        <xdr:cNvSpPr txBox="1">
          <a:spLocks noChangeArrowheads="1"/>
        </xdr:cNvSpPr>
      </xdr:nvSpPr>
      <xdr:spPr bwMode="auto">
        <a:xfrm>
          <a:off x="12800012" y="4149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504825</xdr:rowOff>
    </xdr:from>
    <xdr:ext cx="95250" cy="213632"/>
    <xdr:sp macro="" textlink="">
      <xdr:nvSpPr>
        <xdr:cNvPr id="782" name="Text Box 15">
          <a:extLst>
            <a:ext uri="{FF2B5EF4-FFF2-40B4-BE49-F238E27FC236}">
              <a16:creationId xmlns:a16="http://schemas.microsoft.com/office/drawing/2014/main" id="{00000000-0008-0000-05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783" name="Text Box 16">
          <a:extLst>
            <a:ext uri="{FF2B5EF4-FFF2-40B4-BE49-F238E27FC236}">
              <a16:creationId xmlns:a16="http://schemas.microsoft.com/office/drawing/2014/main" id="{00000000-0008-0000-05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784" name="Text Box 17">
          <a:extLst>
            <a:ext uri="{FF2B5EF4-FFF2-40B4-BE49-F238E27FC236}">
              <a16:creationId xmlns:a16="http://schemas.microsoft.com/office/drawing/2014/main" id="{00000000-0008-0000-05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785" name="Text Box 18">
          <a:extLst>
            <a:ext uri="{FF2B5EF4-FFF2-40B4-BE49-F238E27FC236}">
              <a16:creationId xmlns:a16="http://schemas.microsoft.com/office/drawing/2014/main" id="{00000000-0008-0000-05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786" name="Text Box 19">
          <a:extLst>
            <a:ext uri="{FF2B5EF4-FFF2-40B4-BE49-F238E27FC236}">
              <a16:creationId xmlns:a16="http://schemas.microsoft.com/office/drawing/2014/main" id="{00000000-0008-0000-05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87" name="Text Box 15">
          <a:extLst>
            <a:ext uri="{FF2B5EF4-FFF2-40B4-BE49-F238E27FC236}">
              <a16:creationId xmlns:a16="http://schemas.microsoft.com/office/drawing/2014/main" id="{00000000-0008-0000-05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88" name="Text Box 15">
          <a:extLst>
            <a:ext uri="{FF2B5EF4-FFF2-40B4-BE49-F238E27FC236}">
              <a16:creationId xmlns:a16="http://schemas.microsoft.com/office/drawing/2014/main" id="{00000000-0008-0000-05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89" name="Text Box 15">
          <a:extLst>
            <a:ext uri="{FF2B5EF4-FFF2-40B4-BE49-F238E27FC236}">
              <a16:creationId xmlns:a16="http://schemas.microsoft.com/office/drawing/2014/main" id="{00000000-0008-0000-05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2" name="Text Box 15">
          <a:extLst>
            <a:ext uri="{FF2B5EF4-FFF2-40B4-BE49-F238E27FC236}">
              <a16:creationId xmlns:a16="http://schemas.microsoft.com/office/drawing/2014/main" id="{00000000-0008-0000-05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3" name="Text Box 15">
          <a:extLst>
            <a:ext uri="{FF2B5EF4-FFF2-40B4-BE49-F238E27FC236}">
              <a16:creationId xmlns:a16="http://schemas.microsoft.com/office/drawing/2014/main" id="{00000000-0008-0000-05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4" name="Text Box 15">
          <a:extLst>
            <a:ext uri="{FF2B5EF4-FFF2-40B4-BE49-F238E27FC236}">
              <a16:creationId xmlns:a16="http://schemas.microsoft.com/office/drawing/2014/main" id="{00000000-0008-0000-05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5" name="Text Box 15">
          <a:extLst>
            <a:ext uri="{FF2B5EF4-FFF2-40B4-BE49-F238E27FC236}">
              <a16:creationId xmlns:a16="http://schemas.microsoft.com/office/drawing/2014/main" id="{00000000-0008-0000-05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6" name="Text Box 15">
          <a:extLst>
            <a:ext uri="{FF2B5EF4-FFF2-40B4-BE49-F238E27FC236}">
              <a16:creationId xmlns:a16="http://schemas.microsoft.com/office/drawing/2014/main" id="{00000000-0008-0000-05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7" name="Text Box 15">
          <a:extLst>
            <a:ext uri="{FF2B5EF4-FFF2-40B4-BE49-F238E27FC236}">
              <a16:creationId xmlns:a16="http://schemas.microsoft.com/office/drawing/2014/main" id="{00000000-0008-0000-05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8" name="Text Box 15">
          <a:extLst>
            <a:ext uri="{FF2B5EF4-FFF2-40B4-BE49-F238E27FC236}">
              <a16:creationId xmlns:a16="http://schemas.microsoft.com/office/drawing/2014/main" id="{00000000-0008-0000-05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9" name="Text Box 15">
          <a:extLst>
            <a:ext uri="{FF2B5EF4-FFF2-40B4-BE49-F238E27FC236}">
              <a16:creationId xmlns:a16="http://schemas.microsoft.com/office/drawing/2014/main" id="{00000000-0008-0000-05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0" name="Text Box 15">
          <a:extLst>
            <a:ext uri="{FF2B5EF4-FFF2-40B4-BE49-F238E27FC236}">
              <a16:creationId xmlns:a16="http://schemas.microsoft.com/office/drawing/2014/main" id="{00000000-0008-0000-05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1" name="Text Box 15">
          <a:extLst>
            <a:ext uri="{FF2B5EF4-FFF2-40B4-BE49-F238E27FC236}">
              <a16:creationId xmlns:a16="http://schemas.microsoft.com/office/drawing/2014/main" id="{00000000-0008-0000-05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2" name="Text Box 15">
          <a:extLst>
            <a:ext uri="{FF2B5EF4-FFF2-40B4-BE49-F238E27FC236}">
              <a16:creationId xmlns:a16="http://schemas.microsoft.com/office/drawing/2014/main" id="{00000000-0008-0000-05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3" name="Text Box 15">
          <a:extLst>
            <a:ext uri="{FF2B5EF4-FFF2-40B4-BE49-F238E27FC236}">
              <a16:creationId xmlns:a16="http://schemas.microsoft.com/office/drawing/2014/main" id="{00000000-0008-0000-05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4" name="Text Box 15">
          <a:extLst>
            <a:ext uri="{FF2B5EF4-FFF2-40B4-BE49-F238E27FC236}">
              <a16:creationId xmlns:a16="http://schemas.microsoft.com/office/drawing/2014/main" id="{00000000-0008-0000-05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5" name="Text Box 15">
          <a:extLst>
            <a:ext uri="{FF2B5EF4-FFF2-40B4-BE49-F238E27FC236}">
              <a16:creationId xmlns:a16="http://schemas.microsoft.com/office/drawing/2014/main" id="{00000000-0008-0000-05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6" name="Text Box 15">
          <a:extLst>
            <a:ext uri="{FF2B5EF4-FFF2-40B4-BE49-F238E27FC236}">
              <a16:creationId xmlns:a16="http://schemas.microsoft.com/office/drawing/2014/main" id="{00000000-0008-0000-05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7" name="Text Box 15">
          <a:extLst>
            <a:ext uri="{FF2B5EF4-FFF2-40B4-BE49-F238E27FC236}">
              <a16:creationId xmlns:a16="http://schemas.microsoft.com/office/drawing/2014/main" id="{00000000-0008-0000-05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8" name="Text Box 15">
          <a:extLst>
            <a:ext uri="{FF2B5EF4-FFF2-40B4-BE49-F238E27FC236}">
              <a16:creationId xmlns:a16="http://schemas.microsoft.com/office/drawing/2014/main" id="{00000000-0008-0000-05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9" name="Text Box 15">
          <a:extLst>
            <a:ext uri="{FF2B5EF4-FFF2-40B4-BE49-F238E27FC236}">
              <a16:creationId xmlns:a16="http://schemas.microsoft.com/office/drawing/2014/main" id="{00000000-0008-0000-05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0" name="Text Box 15">
          <a:extLst>
            <a:ext uri="{FF2B5EF4-FFF2-40B4-BE49-F238E27FC236}">
              <a16:creationId xmlns:a16="http://schemas.microsoft.com/office/drawing/2014/main" id="{00000000-0008-0000-05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1" name="Text Box 15">
          <a:extLst>
            <a:ext uri="{FF2B5EF4-FFF2-40B4-BE49-F238E27FC236}">
              <a16:creationId xmlns:a16="http://schemas.microsoft.com/office/drawing/2014/main" id="{00000000-0008-0000-05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2" name="Text Box 15">
          <a:extLst>
            <a:ext uri="{FF2B5EF4-FFF2-40B4-BE49-F238E27FC236}">
              <a16:creationId xmlns:a16="http://schemas.microsoft.com/office/drawing/2014/main" id="{00000000-0008-0000-05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3" name="Text Box 15">
          <a:extLst>
            <a:ext uri="{FF2B5EF4-FFF2-40B4-BE49-F238E27FC236}">
              <a16:creationId xmlns:a16="http://schemas.microsoft.com/office/drawing/2014/main" id="{00000000-0008-0000-05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4" name="Text Box 15">
          <a:extLst>
            <a:ext uri="{FF2B5EF4-FFF2-40B4-BE49-F238E27FC236}">
              <a16:creationId xmlns:a16="http://schemas.microsoft.com/office/drawing/2014/main" id="{00000000-0008-0000-05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5" name="Text Box 15">
          <a:extLst>
            <a:ext uri="{FF2B5EF4-FFF2-40B4-BE49-F238E27FC236}">
              <a16:creationId xmlns:a16="http://schemas.microsoft.com/office/drawing/2014/main" id="{00000000-0008-0000-05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6" name="Text Box 15">
          <a:extLst>
            <a:ext uri="{FF2B5EF4-FFF2-40B4-BE49-F238E27FC236}">
              <a16:creationId xmlns:a16="http://schemas.microsoft.com/office/drawing/2014/main" id="{00000000-0008-0000-05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7" name="Text Box 15">
          <a:extLst>
            <a:ext uri="{FF2B5EF4-FFF2-40B4-BE49-F238E27FC236}">
              <a16:creationId xmlns:a16="http://schemas.microsoft.com/office/drawing/2014/main" id="{00000000-0008-0000-05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8" name="Text Box 15">
          <a:extLst>
            <a:ext uri="{FF2B5EF4-FFF2-40B4-BE49-F238E27FC236}">
              <a16:creationId xmlns:a16="http://schemas.microsoft.com/office/drawing/2014/main" id="{00000000-0008-0000-05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9" name="Text Box 15">
          <a:extLst>
            <a:ext uri="{FF2B5EF4-FFF2-40B4-BE49-F238E27FC236}">
              <a16:creationId xmlns:a16="http://schemas.microsoft.com/office/drawing/2014/main" id="{00000000-0008-0000-05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0" name="Text Box 15">
          <a:extLst>
            <a:ext uri="{FF2B5EF4-FFF2-40B4-BE49-F238E27FC236}">
              <a16:creationId xmlns:a16="http://schemas.microsoft.com/office/drawing/2014/main" id="{00000000-0008-0000-05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1" name="Text Box 15">
          <a:extLst>
            <a:ext uri="{FF2B5EF4-FFF2-40B4-BE49-F238E27FC236}">
              <a16:creationId xmlns:a16="http://schemas.microsoft.com/office/drawing/2014/main" id="{00000000-0008-0000-05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2" name="Text Box 15">
          <a:extLst>
            <a:ext uri="{FF2B5EF4-FFF2-40B4-BE49-F238E27FC236}">
              <a16:creationId xmlns:a16="http://schemas.microsoft.com/office/drawing/2014/main" id="{00000000-0008-0000-05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3" name="Text Box 15">
          <a:extLst>
            <a:ext uri="{FF2B5EF4-FFF2-40B4-BE49-F238E27FC236}">
              <a16:creationId xmlns:a16="http://schemas.microsoft.com/office/drawing/2014/main" id="{00000000-0008-0000-05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4" name="Text Box 15">
          <a:extLst>
            <a:ext uri="{FF2B5EF4-FFF2-40B4-BE49-F238E27FC236}">
              <a16:creationId xmlns:a16="http://schemas.microsoft.com/office/drawing/2014/main" id="{00000000-0008-0000-05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5" name="Text Box 15">
          <a:extLst>
            <a:ext uri="{FF2B5EF4-FFF2-40B4-BE49-F238E27FC236}">
              <a16:creationId xmlns:a16="http://schemas.microsoft.com/office/drawing/2014/main" id="{00000000-0008-0000-05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6" name="Text Box 15">
          <a:extLst>
            <a:ext uri="{FF2B5EF4-FFF2-40B4-BE49-F238E27FC236}">
              <a16:creationId xmlns:a16="http://schemas.microsoft.com/office/drawing/2014/main" id="{00000000-0008-0000-05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7" name="Text Box 15">
          <a:extLst>
            <a:ext uri="{FF2B5EF4-FFF2-40B4-BE49-F238E27FC236}">
              <a16:creationId xmlns:a16="http://schemas.microsoft.com/office/drawing/2014/main" id="{00000000-0008-0000-05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8" name="Text Box 15">
          <a:extLst>
            <a:ext uri="{FF2B5EF4-FFF2-40B4-BE49-F238E27FC236}">
              <a16:creationId xmlns:a16="http://schemas.microsoft.com/office/drawing/2014/main" id="{00000000-0008-0000-05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9" name="Text Box 15">
          <a:extLst>
            <a:ext uri="{FF2B5EF4-FFF2-40B4-BE49-F238E27FC236}">
              <a16:creationId xmlns:a16="http://schemas.microsoft.com/office/drawing/2014/main" id="{00000000-0008-0000-05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0" name="Text Box 15">
          <a:extLst>
            <a:ext uri="{FF2B5EF4-FFF2-40B4-BE49-F238E27FC236}">
              <a16:creationId xmlns:a16="http://schemas.microsoft.com/office/drawing/2014/main" id="{00000000-0008-0000-05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1" name="Text Box 15">
          <a:extLst>
            <a:ext uri="{FF2B5EF4-FFF2-40B4-BE49-F238E27FC236}">
              <a16:creationId xmlns:a16="http://schemas.microsoft.com/office/drawing/2014/main" id="{00000000-0008-0000-05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2" name="Text Box 15">
          <a:extLst>
            <a:ext uri="{FF2B5EF4-FFF2-40B4-BE49-F238E27FC236}">
              <a16:creationId xmlns:a16="http://schemas.microsoft.com/office/drawing/2014/main" id="{00000000-0008-0000-05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3" name="Text Box 15">
          <a:extLst>
            <a:ext uri="{FF2B5EF4-FFF2-40B4-BE49-F238E27FC236}">
              <a16:creationId xmlns:a16="http://schemas.microsoft.com/office/drawing/2014/main" id="{00000000-0008-0000-05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4" name="Text Box 15">
          <a:extLst>
            <a:ext uri="{FF2B5EF4-FFF2-40B4-BE49-F238E27FC236}">
              <a16:creationId xmlns:a16="http://schemas.microsoft.com/office/drawing/2014/main" id="{00000000-0008-0000-05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6" name="Text Box 16">
          <a:extLst>
            <a:ext uri="{FF2B5EF4-FFF2-40B4-BE49-F238E27FC236}">
              <a16:creationId xmlns:a16="http://schemas.microsoft.com/office/drawing/2014/main" id="{00000000-0008-0000-0500-000044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7" name="Text Box 17">
          <a:extLst>
            <a:ext uri="{FF2B5EF4-FFF2-40B4-BE49-F238E27FC236}">
              <a16:creationId xmlns:a16="http://schemas.microsoft.com/office/drawing/2014/main" id="{00000000-0008-0000-0500-000045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8" name="Text Box 18">
          <a:extLst>
            <a:ext uri="{FF2B5EF4-FFF2-40B4-BE49-F238E27FC236}">
              <a16:creationId xmlns:a16="http://schemas.microsoft.com/office/drawing/2014/main" id="{00000000-0008-0000-0500-000046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9" name="Text Box 19">
          <a:extLst>
            <a:ext uri="{FF2B5EF4-FFF2-40B4-BE49-F238E27FC236}">
              <a16:creationId xmlns:a16="http://schemas.microsoft.com/office/drawing/2014/main" id="{00000000-0008-0000-0500-000047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1" name="Text Box 15">
          <a:extLst>
            <a:ext uri="{FF2B5EF4-FFF2-40B4-BE49-F238E27FC236}">
              <a16:creationId xmlns:a16="http://schemas.microsoft.com/office/drawing/2014/main" id="{00000000-0008-0000-0500-000049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2" name="Text Box 15">
          <a:extLst>
            <a:ext uri="{FF2B5EF4-FFF2-40B4-BE49-F238E27FC236}">
              <a16:creationId xmlns:a16="http://schemas.microsoft.com/office/drawing/2014/main" id="{00000000-0008-0000-0500-00004A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3" name="Text Box 15">
          <a:extLst>
            <a:ext uri="{FF2B5EF4-FFF2-40B4-BE49-F238E27FC236}">
              <a16:creationId xmlns:a16="http://schemas.microsoft.com/office/drawing/2014/main" id="{00000000-0008-0000-0500-00004B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4" name="Text Box 15">
          <a:extLst>
            <a:ext uri="{FF2B5EF4-FFF2-40B4-BE49-F238E27FC236}">
              <a16:creationId xmlns:a16="http://schemas.microsoft.com/office/drawing/2014/main" id="{00000000-0008-0000-0500-00004C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5" name="Text Box 15">
          <a:extLst>
            <a:ext uri="{FF2B5EF4-FFF2-40B4-BE49-F238E27FC236}">
              <a16:creationId xmlns:a16="http://schemas.microsoft.com/office/drawing/2014/main" id="{00000000-0008-0000-0500-00004D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6" name="Text Box 15">
          <a:extLst>
            <a:ext uri="{FF2B5EF4-FFF2-40B4-BE49-F238E27FC236}">
              <a16:creationId xmlns:a16="http://schemas.microsoft.com/office/drawing/2014/main" id="{00000000-0008-0000-0500-00004E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7" name="Text Box 15">
          <a:extLst>
            <a:ext uri="{FF2B5EF4-FFF2-40B4-BE49-F238E27FC236}">
              <a16:creationId xmlns:a16="http://schemas.microsoft.com/office/drawing/2014/main" id="{00000000-0008-0000-0500-00004F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8" name="Text Box 15">
          <a:extLst>
            <a:ext uri="{FF2B5EF4-FFF2-40B4-BE49-F238E27FC236}">
              <a16:creationId xmlns:a16="http://schemas.microsoft.com/office/drawing/2014/main" id="{00000000-0008-0000-0500-000050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9" name="Text Box 15">
          <a:extLst>
            <a:ext uri="{FF2B5EF4-FFF2-40B4-BE49-F238E27FC236}">
              <a16:creationId xmlns:a16="http://schemas.microsoft.com/office/drawing/2014/main" id="{00000000-0008-0000-0500-000051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0" name="Text Box 15">
          <a:extLst>
            <a:ext uri="{FF2B5EF4-FFF2-40B4-BE49-F238E27FC236}">
              <a16:creationId xmlns:a16="http://schemas.microsoft.com/office/drawing/2014/main" id="{00000000-0008-0000-0500-000052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1" name="Text Box 15">
          <a:extLst>
            <a:ext uri="{FF2B5EF4-FFF2-40B4-BE49-F238E27FC236}">
              <a16:creationId xmlns:a16="http://schemas.microsoft.com/office/drawing/2014/main" id="{00000000-0008-0000-0500-000053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2" name="Text Box 15">
          <a:extLst>
            <a:ext uri="{FF2B5EF4-FFF2-40B4-BE49-F238E27FC236}">
              <a16:creationId xmlns:a16="http://schemas.microsoft.com/office/drawing/2014/main" id="{00000000-0008-0000-0500-000054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3" name="Text Box 15">
          <a:extLst>
            <a:ext uri="{FF2B5EF4-FFF2-40B4-BE49-F238E27FC236}">
              <a16:creationId xmlns:a16="http://schemas.microsoft.com/office/drawing/2014/main" id="{00000000-0008-0000-0500-000055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4" name="Text Box 15">
          <a:extLst>
            <a:ext uri="{FF2B5EF4-FFF2-40B4-BE49-F238E27FC236}">
              <a16:creationId xmlns:a16="http://schemas.microsoft.com/office/drawing/2014/main" id="{00000000-0008-0000-0500-000056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55" name="Text Box 16">
          <a:extLst>
            <a:ext uri="{FF2B5EF4-FFF2-40B4-BE49-F238E27FC236}">
              <a16:creationId xmlns:a16="http://schemas.microsoft.com/office/drawing/2014/main" id="{00000000-0008-0000-0500-000057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56" name="Text Box 17">
          <a:extLst>
            <a:ext uri="{FF2B5EF4-FFF2-40B4-BE49-F238E27FC236}">
              <a16:creationId xmlns:a16="http://schemas.microsoft.com/office/drawing/2014/main" id="{00000000-0008-0000-0500-000058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57" name="Text Box 18">
          <a:extLst>
            <a:ext uri="{FF2B5EF4-FFF2-40B4-BE49-F238E27FC236}">
              <a16:creationId xmlns:a16="http://schemas.microsoft.com/office/drawing/2014/main" id="{00000000-0008-0000-0500-000059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58" name="Text Box 19">
          <a:extLst>
            <a:ext uri="{FF2B5EF4-FFF2-40B4-BE49-F238E27FC236}">
              <a16:creationId xmlns:a16="http://schemas.microsoft.com/office/drawing/2014/main" id="{00000000-0008-0000-0500-00005A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9" name="Text Box 15">
          <a:extLst>
            <a:ext uri="{FF2B5EF4-FFF2-40B4-BE49-F238E27FC236}">
              <a16:creationId xmlns:a16="http://schemas.microsoft.com/office/drawing/2014/main" id="{00000000-0008-0000-0500-00005B03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60" name="Text Box 16">
          <a:extLst>
            <a:ext uri="{FF2B5EF4-FFF2-40B4-BE49-F238E27FC236}">
              <a16:creationId xmlns:a16="http://schemas.microsoft.com/office/drawing/2014/main" id="{00000000-0008-0000-0500-00005C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61" name="Text Box 17">
          <a:extLst>
            <a:ext uri="{FF2B5EF4-FFF2-40B4-BE49-F238E27FC236}">
              <a16:creationId xmlns:a16="http://schemas.microsoft.com/office/drawing/2014/main" id="{00000000-0008-0000-0500-00005D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62" name="Text Box 18">
          <a:extLst>
            <a:ext uri="{FF2B5EF4-FFF2-40B4-BE49-F238E27FC236}">
              <a16:creationId xmlns:a16="http://schemas.microsoft.com/office/drawing/2014/main" id="{00000000-0008-0000-0500-00005E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63" name="Text Box 19">
          <a:extLst>
            <a:ext uri="{FF2B5EF4-FFF2-40B4-BE49-F238E27FC236}">
              <a16:creationId xmlns:a16="http://schemas.microsoft.com/office/drawing/2014/main" id="{00000000-0008-0000-0500-00005F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4" name="Text Box 15">
          <a:extLst>
            <a:ext uri="{FF2B5EF4-FFF2-40B4-BE49-F238E27FC236}">
              <a16:creationId xmlns:a16="http://schemas.microsoft.com/office/drawing/2014/main" id="{00000000-0008-0000-0500-000060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5" name="Text Box 15">
          <a:extLst>
            <a:ext uri="{FF2B5EF4-FFF2-40B4-BE49-F238E27FC236}">
              <a16:creationId xmlns:a16="http://schemas.microsoft.com/office/drawing/2014/main" id="{00000000-0008-0000-0500-000061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6" name="Text Box 15">
          <a:extLst>
            <a:ext uri="{FF2B5EF4-FFF2-40B4-BE49-F238E27FC236}">
              <a16:creationId xmlns:a16="http://schemas.microsoft.com/office/drawing/2014/main" id="{00000000-0008-0000-0500-000062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7" name="Text Box 15">
          <a:extLst>
            <a:ext uri="{FF2B5EF4-FFF2-40B4-BE49-F238E27FC236}">
              <a16:creationId xmlns:a16="http://schemas.microsoft.com/office/drawing/2014/main" id="{00000000-0008-0000-0500-000063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8" name="Text Box 15">
          <a:extLst>
            <a:ext uri="{FF2B5EF4-FFF2-40B4-BE49-F238E27FC236}">
              <a16:creationId xmlns:a16="http://schemas.microsoft.com/office/drawing/2014/main" id="{00000000-0008-0000-0500-000064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9" name="Text Box 15">
          <a:extLst>
            <a:ext uri="{FF2B5EF4-FFF2-40B4-BE49-F238E27FC236}">
              <a16:creationId xmlns:a16="http://schemas.microsoft.com/office/drawing/2014/main" id="{00000000-0008-0000-0500-000065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0" name="Text Box 15">
          <a:extLst>
            <a:ext uri="{FF2B5EF4-FFF2-40B4-BE49-F238E27FC236}">
              <a16:creationId xmlns:a16="http://schemas.microsoft.com/office/drawing/2014/main" id="{00000000-0008-0000-0500-000066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1" name="Text Box 15">
          <a:extLst>
            <a:ext uri="{FF2B5EF4-FFF2-40B4-BE49-F238E27FC236}">
              <a16:creationId xmlns:a16="http://schemas.microsoft.com/office/drawing/2014/main" id="{00000000-0008-0000-0500-000067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2" name="Text Box 15">
          <a:extLst>
            <a:ext uri="{FF2B5EF4-FFF2-40B4-BE49-F238E27FC236}">
              <a16:creationId xmlns:a16="http://schemas.microsoft.com/office/drawing/2014/main" id="{00000000-0008-0000-0500-000068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3" name="Text Box 15">
          <a:extLst>
            <a:ext uri="{FF2B5EF4-FFF2-40B4-BE49-F238E27FC236}">
              <a16:creationId xmlns:a16="http://schemas.microsoft.com/office/drawing/2014/main" id="{00000000-0008-0000-0500-000069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4" name="Text Box 15">
          <a:extLst>
            <a:ext uri="{FF2B5EF4-FFF2-40B4-BE49-F238E27FC236}">
              <a16:creationId xmlns:a16="http://schemas.microsoft.com/office/drawing/2014/main" id="{00000000-0008-0000-0500-00006A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5" name="Text Box 15">
          <a:extLst>
            <a:ext uri="{FF2B5EF4-FFF2-40B4-BE49-F238E27FC236}">
              <a16:creationId xmlns:a16="http://schemas.microsoft.com/office/drawing/2014/main" id="{00000000-0008-0000-0500-00006B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6" name="Text Box 15">
          <a:extLst>
            <a:ext uri="{FF2B5EF4-FFF2-40B4-BE49-F238E27FC236}">
              <a16:creationId xmlns:a16="http://schemas.microsoft.com/office/drawing/2014/main" id="{00000000-0008-0000-0500-00006C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7" name="Text Box 15">
          <a:extLst>
            <a:ext uri="{FF2B5EF4-FFF2-40B4-BE49-F238E27FC236}">
              <a16:creationId xmlns:a16="http://schemas.microsoft.com/office/drawing/2014/main" id="{00000000-0008-0000-0500-00006D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8" name="Text Box 15">
          <a:extLst>
            <a:ext uri="{FF2B5EF4-FFF2-40B4-BE49-F238E27FC236}">
              <a16:creationId xmlns:a16="http://schemas.microsoft.com/office/drawing/2014/main" id="{00000000-0008-0000-0500-00006E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9" name="Text Box 15">
          <a:extLst>
            <a:ext uri="{FF2B5EF4-FFF2-40B4-BE49-F238E27FC236}">
              <a16:creationId xmlns:a16="http://schemas.microsoft.com/office/drawing/2014/main" id="{00000000-0008-0000-0500-00006F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0" name="Text Box 15">
          <a:extLst>
            <a:ext uri="{FF2B5EF4-FFF2-40B4-BE49-F238E27FC236}">
              <a16:creationId xmlns:a16="http://schemas.microsoft.com/office/drawing/2014/main" id="{00000000-0008-0000-0500-000070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1" name="Text Box 15">
          <a:extLst>
            <a:ext uri="{FF2B5EF4-FFF2-40B4-BE49-F238E27FC236}">
              <a16:creationId xmlns:a16="http://schemas.microsoft.com/office/drawing/2014/main" id="{00000000-0008-0000-0500-000071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2" name="Text Box 15">
          <a:extLst>
            <a:ext uri="{FF2B5EF4-FFF2-40B4-BE49-F238E27FC236}">
              <a16:creationId xmlns:a16="http://schemas.microsoft.com/office/drawing/2014/main" id="{00000000-0008-0000-0500-000072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3" name="Text Box 15">
          <a:extLst>
            <a:ext uri="{FF2B5EF4-FFF2-40B4-BE49-F238E27FC236}">
              <a16:creationId xmlns:a16="http://schemas.microsoft.com/office/drawing/2014/main" id="{00000000-0008-0000-0500-000073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4" name="Text Box 15">
          <a:extLst>
            <a:ext uri="{FF2B5EF4-FFF2-40B4-BE49-F238E27FC236}">
              <a16:creationId xmlns:a16="http://schemas.microsoft.com/office/drawing/2014/main" id="{00000000-0008-0000-0500-000074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5" name="Text Box 15">
          <a:extLst>
            <a:ext uri="{FF2B5EF4-FFF2-40B4-BE49-F238E27FC236}">
              <a16:creationId xmlns:a16="http://schemas.microsoft.com/office/drawing/2014/main" id="{00000000-0008-0000-0500-000075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6" name="Text Box 15">
          <a:extLst>
            <a:ext uri="{FF2B5EF4-FFF2-40B4-BE49-F238E27FC236}">
              <a16:creationId xmlns:a16="http://schemas.microsoft.com/office/drawing/2014/main" id="{00000000-0008-0000-0500-000076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7" name="Text Box 15">
          <a:extLst>
            <a:ext uri="{FF2B5EF4-FFF2-40B4-BE49-F238E27FC236}">
              <a16:creationId xmlns:a16="http://schemas.microsoft.com/office/drawing/2014/main" id="{00000000-0008-0000-0500-000077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8" name="Text Box 15">
          <a:extLst>
            <a:ext uri="{FF2B5EF4-FFF2-40B4-BE49-F238E27FC236}">
              <a16:creationId xmlns:a16="http://schemas.microsoft.com/office/drawing/2014/main" id="{00000000-0008-0000-0500-000078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9" name="Text Box 15">
          <a:extLst>
            <a:ext uri="{FF2B5EF4-FFF2-40B4-BE49-F238E27FC236}">
              <a16:creationId xmlns:a16="http://schemas.microsoft.com/office/drawing/2014/main" id="{00000000-0008-0000-0500-000079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0" name="Text Box 15">
          <a:extLst>
            <a:ext uri="{FF2B5EF4-FFF2-40B4-BE49-F238E27FC236}">
              <a16:creationId xmlns:a16="http://schemas.microsoft.com/office/drawing/2014/main" id="{00000000-0008-0000-0500-00007A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1" name="Text Box 15">
          <a:extLst>
            <a:ext uri="{FF2B5EF4-FFF2-40B4-BE49-F238E27FC236}">
              <a16:creationId xmlns:a16="http://schemas.microsoft.com/office/drawing/2014/main" id="{00000000-0008-0000-0500-00007B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2" name="Text Box 15">
          <a:extLst>
            <a:ext uri="{FF2B5EF4-FFF2-40B4-BE49-F238E27FC236}">
              <a16:creationId xmlns:a16="http://schemas.microsoft.com/office/drawing/2014/main" id="{00000000-0008-0000-0500-00007C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3" name="Text Box 15">
          <a:extLst>
            <a:ext uri="{FF2B5EF4-FFF2-40B4-BE49-F238E27FC236}">
              <a16:creationId xmlns:a16="http://schemas.microsoft.com/office/drawing/2014/main" id="{00000000-0008-0000-0500-00007D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4" name="Text Box 15">
          <a:extLst>
            <a:ext uri="{FF2B5EF4-FFF2-40B4-BE49-F238E27FC236}">
              <a16:creationId xmlns:a16="http://schemas.microsoft.com/office/drawing/2014/main" id="{00000000-0008-0000-0500-00007E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5" name="Text Box 15">
          <a:extLst>
            <a:ext uri="{FF2B5EF4-FFF2-40B4-BE49-F238E27FC236}">
              <a16:creationId xmlns:a16="http://schemas.microsoft.com/office/drawing/2014/main" id="{00000000-0008-0000-0500-00007F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6" name="Text Box 15">
          <a:extLst>
            <a:ext uri="{FF2B5EF4-FFF2-40B4-BE49-F238E27FC236}">
              <a16:creationId xmlns:a16="http://schemas.microsoft.com/office/drawing/2014/main" id="{00000000-0008-0000-0500-000080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7" name="Text Box 15">
          <a:extLst>
            <a:ext uri="{FF2B5EF4-FFF2-40B4-BE49-F238E27FC236}">
              <a16:creationId xmlns:a16="http://schemas.microsoft.com/office/drawing/2014/main" id="{00000000-0008-0000-0500-000081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8" name="Text Box 15">
          <a:extLst>
            <a:ext uri="{FF2B5EF4-FFF2-40B4-BE49-F238E27FC236}">
              <a16:creationId xmlns:a16="http://schemas.microsoft.com/office/drawing/2014/main" id="{00000000-0008-0000-0500-000082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9" name="Text Box 15">
          <a:extLst>
            <a:ext uri="{FF2B5EF4-FFF2-40B4-BE49-F238E27FC236}">
              <a16:creationId xmlns:a16="http://schemas.microsoft.com/office/drawing/2014/main" id="{00000000-0008-0000-0500-000083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0" name="Text Box 15">
          <a:extLst>
            <a:ext uri="{FF2B5EF4-FFF2-40B4-BE49-F238E27FC236}">
              <a16:creationId xmlns:a16="http://schemas.microsoft.com/office/drawing/2014/main" id="{00000000-0008-0000-0500-000084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1" name="Text Box 15">
          <a:extLst>
            <a:ext uri="{FF2B5EF4-FFF2-40B4-BE49-F238E27FC236}">
              <a16:creationId xmlns:a16="http://schemas.microsoft.com/office/drawing/2014/main" id="{00000000-0008-0000-0500-000085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2" name="Text Box 15">
          <a:extLst>
            <a:ext uri="{FF2B5EF4-FFF2-40B4-BE49-F238E27FC236}">
              <a16:creationId xmlns:a16="http://schemas.microsoft.com/office/drawing/2014/main" id="{00000000-0008-0000-0500-000086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3" name="Text Box 15">
          <a:extLst>
            <a:ext uri="{FF2B5EF4-FFF2-40B4-BE49-F238E27FC236}">
              <a16:creationId xmlns:a16="http://schemas.microsoft.com/office/drawing/2014/main" id="{00000000-0008-0000-0500-000087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4" name="Text Box 15">
          <a:extLst>
            <a:ext uri="{FF2B5EF4-FFF2-40B4-BE49-F238E27FC236}">
              <a16:creationId xmlns:a16="http://schemas.microsoft.com/office/drawing/2014/main" id="{00000000-0008-0000-0500-000088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5" name="Text Box 15">
          <a:extLst>
            <a:ext uri="{FF2B5EF4-FFF2-40B4-BE49-F238E27FC236}">
              <a16:creationId xmlns:a16="http://schemas.microsoft.com/office/drawing/2014/main" id="{00000000-0008-0000-0500-000089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6" name="Text Box 15">
          <a:extLst>
            <a:ext uri="{FF2B5EF4-FFF2-40B4-BE49-F238E27FC236}">
              <a16:creationId xmlns:a16="http://schemas.microsoft.com/office/drawing/2014/main" id="{00000000-0008-0000-0500-00008A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7" name="Text Box 15">
          <a:extLst>
            <a:ext uri="{FF2B5EF4-FFF2-40B4-BE49-F238E27FC236}">
              <a16:creationId xmlns:a16="http://schemas.microsoft.com/office/drawing/2014/main" id="{00000000-0008-0000-0500-00008B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8" name="Text Box 15">
          <a:extLst>
            <a:ext uri="{FF2B5EF4-FFF2-40B4-BE49-F238E27FC236}">
              <a16:creationId xmlns:a16="http://schemas.microsoft.com/office/drawing/2014/main" id="{00000000-0008-0000-0500-00008C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9" name="Text Box 15">
          <a:extLst>
            <a:ext uri="{FF2B5EF4-FFF2-40B4-BE49-F238E27FC236}">
              <a16:creationId xmlns:a16="http://schemas.microsoft.com/office/drawing/2014/main" id="{00000000-0008-0000-0500-00008D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0" name="Text Box 15">
          <a:extLst>
            <a:ext uri="{FF2B5EF4-FFF2-40B4-BE49-F238E27FC236}">
              <a16:creationId xmlns:a16="http://schemas.microsoft.com/office/drawing/2014/main" id="{00000000-0008-0000-0500-00008E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1" name="Text Box 15">
          <a:extLst>
            <a:ext uri="{FF2B5EF4-FFF2-40B4-BE49-F238E27FC236}">
              <a16:creationId xmlns:a16="http://schemas.microsoft.com/office/drawing/2014/main" id="{00000000-0008-0000-0500-00008F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2" name="Text Box 15">
          <a:extLst>
            <a:ext uri="{FF2B5EF4-FFF2-40B4-BE49-F238E27FC236}">
              <a16:creationId xmlns:a16="http://schemas.microsoft.com/office/drawing/2014/main" id="{00000000-0008-0000-0500-000090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3" name="Text Box 15">
          <a:extLst>
            <a:ext uri="{FF2B5EF4-FFF2-40B4-BE49-F238E27FC236}">
              <a16:creationId xmlns:a16="http://schemas.microsoft.com/office/drawing/2014/main" id="{00000000-0008-0000-0500-000091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4" name="Text Box 15">
          <a:extLst>
            <a:ext uri="{FF2B5EF4-FFF2-40B4-BE49-F238E27FC236}">
              <a16:creationId xmlns:a16="http://schemas.microsoft.com/office/drawing/2014/main" id="{00000000-0008-0000-0500-000092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5" name="Text Box 15">
          <a:extLst>
            <a:ext uri="{FF2B5EF4-FFF2-40B4-BE49-F238E27FC236}">
              <a16:creationId xmlns:a16="http://schemas.microsoft.com/office/drawing/2014/main" id="{00000000-0008-0000-0500-000093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6" name="Text Box 15">
          <a:extLst>
            <a:ext uri="{FF2B5EF4-FFF2-40B4-BE49-F238E27FC236}">
              <a16:creationId xmlns:a16="http://schemas.microsoft.com/office/drawing/2014/main" id="{00000000-0008-0000-0500-000094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7" name="Text Box 15">
          <a:extLst>
            <a:ext uri="{FF2B5EF4-FFF2-40B4-BE49-F238E27FC236}">
              <a16:creationId xmlns:a16="http://schemas.microsoft.com/office/drawing/2014/main" id="{00000000-0008-0000-0500-000095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8" name="Text Box 15">
          <a:extLst>
            <a:ext uri="{FF2B5EF4-FFF2-40B4-BE49-F238E27FC236}">
              <a16:creationId xmlns:a16="http://schemas.microsoft.com/office/drawing/2014/main" id="{00000000-0008-0000-0500-000096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9" name="Text Box 15">
          <a:extLst>
            <a:ext uri="{FF2B5EF4-FFF2-40B4-BE49-F238E27FC236}">
              <a16:creationId xmlns:a16="http://schemas.microsoft.com/office/drawing/2014/main" id="{00000000-0008-0000-0500-000097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0" name="Text Box 15">
          <a:extLst>
            <a:ext uri="{FF2B5EF4-FFF2-40B4-BE49-F238E27FC236}">
              <a16:creationId xmlns:a16="http://schemas.microsoft.com/office/drawing/2014/main" id="{00000000-0008-0000-0500-000098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1" name="Text Box 15">
          <a:extLst>
            <a:ext uri="{FF2B5EF4-FFF2-40B4-BE49-F238E27FC236}">
              <a16:creationId xmlns:a16="http://schemas.microsoft.com/office/drawing/2014/main" id="{00000000-0008-0000-0500-000099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2" name="Text Box 15">
          <a:extLst>
            <a:ext uri="{FF2B5EF4-FFF2-40B4-BE49-F238E27FC236}">
              <a16:creationId xmlns:a16="http://schemas.microsoft.com/office/drawing/2014/main" id="{00000000-0008-0000-0500-00009A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3" name="Text Box 15">
          <a:extLst>
            <a:ext uri="{FF2B5EF4-FFF2-40B4-BE49-F238E27FC236}">
              <a16:creationId xmlns:a16="http://schemas.microsoft.com/office/drawing/2014/main" id="{00000000-0008-0000-0500-00009B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4" name="Text Box 15">
          <a:extLst>
            <a:ext uri="{FF2B5EF4-FFF2-40B4-BE49-F238E27FC236}">
              <a16:creationId xmlns:a16="http://schemas.microsoft.com/office/drawing/2014/main" id="{00000000-0008-0000-0500-00009C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5" name="Text Box 15">
          <a:extLst>
            <a:ext uri="{FF2B5EF4-FFF2-40B4-BE49-F238E27FC236}">
              <a16:creationId xmlns:a16="http://schemas.microsoft.com/office/drawing/2014/main" id="{00000000-0008-0000-0500-00009D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6" name="Text Box 15">
          <a:extLst>
            <a:ext uri="{FF2B5EF4-FFF2-40B4-BE49-F238E27FC236}">
              <a16:creationId xmlns:a16="http://schemas.microsoft.com/office/drawing/2014/main" id="{00000000-0008-0000-0500-00009E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7" name="Text Box 15">
          <a:extLst>
            <a:ext uri="{FF2B5EF4-FFF2-40B4-BE49-F238E27FC236}">
              <a16:creationId xmlns:a16="http://schemas.microsoft.com/office/drawing/2014/main" id="{00000000-0008-0000-0500-00009F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8" name="Text Box 15">
          <a:extLst>
            <a:ext uri="{FF2B5EF4-FFF2-40B4-BE49-F238E27FC236}">
              <a16:creationId xmlns:a16="http://schemas.microsoft.com/office/drawing/2014/main" id="{00000000-0008-0000-0500-0000A0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9" name="Text Box 15">
          <a:extLst>
            <a:ext uri="{FF2B5EF4-FFF2-40B4-BE49-F238E27FC236}">
              <a16:creationId xmlns:a16="http://schemas.microsoft.com/office/drawing/2014/main" id="{00000000-0008-0000-0500-0000A1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0" name="Text Box 15">
          <a:extLst>
            <a:ext uri="{FF2B5EF4-FFF2-40B4-BE49-F238E27FC236}">
              <a16:creationId xmlns:a16="http://schemas.microsoft.com/office/drawing/2014/main" id="{00000000-0008-0000-0500-0000A2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1" name="Text Box 15">
          <a:extLst>
            <a:ext uri="{FF2B5EF4-FFF2-40B4-BE49-F238E27FC236}">
              <a16:creationId xmlns:a16="http://schemas.microsoft.com/office/drawing/2014/main" id="{00000000-0008-0000-0500-0000A3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2" name="Text Box 15">
          <a:extLst>
            <a:ext uri="{FF2B5EF4-FFF2-40B4-BE49-F238E27FC236}">
              <a16:creationId xmlns:a16="http://schemas.microsoft.com/office/drawing/2014/main" id="{00000000-0008-0000-0500-0000A4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3" name="Text Box 15">
          <a:extLst>
            <a:ext uri="{FF2B5EF4-FFF2-40B4-BE49-F238E27FC236}">
              <a16:creationId xmlns:a16="http://schemas.microsoft.com/office/drawing/2014/main" id="{00000000-0008-0000-0500-0000A5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4" name="Text Box 15">
          <a:extLst>
            <a:ext uri="{FF2B5EF4-FFF2-40B4-BE49-F238E27FC236}">
              <a16:creationId xmlns:a16="http://schemas.microsoft.com/office/drawing/2014/main" id="{00000000-0008-0000-0500-0000A6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5" name="Text Box 15">
          <a:extLst>
            <a:ext uri="{FF2B5EF4-FFF2-40B4-BE49-F238E27FC236}">
              <a16:creationId xmlns:a16="http://schemas.microsoft.com/office/drawing/2014/main" id="{00000000-0008-0000-0500-0000A7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6" name="Text Box 15">
          <a:extLst>
            <a:ext uri="{FF2B5EF4-FFF2-40B4-BE49-F238E27FC236}">
              <a16:creationId xmlns:a16="http://schemas.microsoft.com/office/drawing/2014/main" id="{00000000-0008-0000-0500-0000A8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7" name="Text Box 15">
          <a:extLst>
            <a:ext uri="{FF2B5EF4-FFF2-40B4-BE49-F238E27FC236}">
              <a16:creationId xmlns:a16="http://schemas.microsoft.com/office/drawing/2014/main" id="{00000000-0008-0000-0500-0000A9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8" name="Text Box 15">
          <a:extLst>
            <a:ext uri="{FF2B5EF4-FFF2-40B4-BE49-F238E27FC236}">
              <a16:creationId xmlns:a16="http://schemas.microsoft.com/office/drawing/2014/main" id="{00000000-0008-0000-0500-0000AA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9" name="Text Box 15">
          <a:extLst>
            <a:ext uri="{FF2B5EF4-FFF2-40B4-BE49-F238E27FC236}">
              <a16:creationId xmlns:a16="http://schemas.microsoft.com/office/drawing/2014/main" id="{00000000-0008-0000-0500-0000AB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0" name="Text Box 15">
          <a:extLst>
            <a:ext uri="{FF2B5EF4-FFF2-40B4-BE49-F238E27FC236}">
              <a16:creationId xmlns:a16="http://schemas.microsoft.com/office/drawing/2014/main" id="{00000000-0008-0000-0500-0000AC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1" name="Text Box 15">
          <a:extLst>
            <a:ext uri="{FF2B5EF4-FFF2-40B4-BE49-F238E27FC236}">
              <a16:creationId xmlns:a16="http://schemas.microsoft.com/office/drawing/2014/main" id="{00000000-0008-0000-0500-0000AD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2" name="Text Box 15">
          <a:extLst>
            <a:ext uri="{FF2B5EF4-FFF2-40B4-BE49-F238E27FC236}">
              <a16:creationId xmlns:a16="http://schemas.microsoft.com/office/drawing/2014/main" id="{00000000-0008-0000-0500-0000AE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3" name="Text Box 15">
          <a:extLst>
            <a:ext uri="{FF2B5EF4-FFF2-40B4-BE49-F238E27FC236}">
              <a16:creationId xmlns:a16="http://schemas.microsoft.com/office/drawing/2014/main" id="{00000000-0008-0000-0500-0000AF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4" name="Text Box 15">
          <a:extLst>
            <a:ext uri="{FF2B5EF4-FFF2-40B4-BE49-F238E27FC236}">
              <a16:creationId xmlns:a16="http://schemas.microsoft.com/office/drawing/2014/main" id="{00000000-0008-0000-0500-0000B0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5" name="Text Box 15">
          <a:extLst>
            <a:ext uri="{FF2B5EF4-FFF2-40B4-BE49-F238E27FC236}">
              <a16:creationId xmlns:a16="http://schemas.microsoft.com/office/drawing/2014/main" id="{00000000-0008-0000-0500-0000B1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6" name="Text Box 15">
          <a:extLst>
            <a:ext uri="{FF2B5EF4-FFF2-40B4-BE49-F238E27FC236}">
              <a16:creationId xmlns:a16="http://schemas.microsoft.com/office/drawing/2014/main" id="{00000000-0008-0000-0500-0000B2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7" name="Text Box 15">
          <a:extLst>
            <a:ext uri="{FF2B5EF4-FFF2-40B4-BE49-F238E27FC236}">
              <a16:creationId xmlns:a16="http://schemas.microsoft.com/office/drawing/2014/main" id="{00000000-0008-0000-0500-0000B3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8" name="Text Box 15">
          <a:extLst>
            <a:ext uri="{FF2B5EF4-FFF2-40B4-BE49-F238E27FC236}">
              <a16:creationId xmlns:a16="http://schemas.microsoft.com/office/drawing/2014/main" id="{00000000-0008-0000-0500-0000B4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9" name="Text Box 15">
          <a:extLst>
            <a:ext uri="{FF2B5EF4-FFF2-40B4-BE49-F238E27FC236}">
              <a16:creationId xmlns:a16="http://schemas.microsoft.com/office/drawing/2014/main" id="{00000000-0008-0000-0500-0000B5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0" name="Text Box 15">
          <a:extLst>
            <a:ext uri="{FF2B5EF4-FFF2-40B4-BE49-F238E27FC236}">
              <a16:creationId xmlns:a16="http://schemas.microsoft.com/office/drawing/2014/main" id="{00000000-0008-0000-0500-0000B6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1" name="Text Box 15">
          <a:extLst>
            <a:ext uri="{FF2B5EF4-FFF2-40B4-BE49-F238E27FC236}">
              <a16:creationId xmlns:a16="http://schemas.microsoft.com/office/drawing/2014/main" id="{00000000-0008-0000-0500-0000B7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2" name="Text Box 15">
          <a:extLst>
            <a:ext uri="{FF2B5EF4-FFF2-40B4-BE49-F238E27FC236}">
              <a16:creationId xmlns:a16="http://schemas.microsoft.com/office/drawing/2014/main" id="{00000000-0008-0000-0500-0000B8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3" name="Text Box 15">
          <a:extLst>
            <a:ext uri="{FF2B5EF4-FFF2-40B4-BE49-F238E27FC236}">
              <a16:creationId xmlns:a16="http://schemas.microsoft.com/office/drawing/2014/main" id="{00000000-0008-0000-0500-0000B9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4" name="Text Box 15">
          <a:extLst>
            <a:ext uri="{FF2B5EF4-FFF2-40B4-BE49-F238E27FC236}">
              <a16:creationId xmlns:a16="http://schemas.microsoft.com/office/drawing/2014/main" id="{00000000-0008-0000-0500-0000BA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5" name="Text Box 15">
          <a:extLst>
            <a:ext uri="{FF2B5EF4-FFF2-40B4-BE49-F238E27FC236}">
              <a16:creationId xmlns:a16="http://schemas.microsoft.com/office/drawing/2014/main" id="{00000000-0008-0000-0500-0000BB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6" name="Text Box 15">
          <a:extLst>
            <a:ext uri="{FF2B5EF4-FFF2-40B4-BE49-F238E27FC236}">
              <a16:creationId xmlns:a16="http://schemas.microsoft.com/office/drawing/2014/main" id="{00000000-0008-0000-0500-0000BC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7" name="Text Box 15">
          <a:extLst>
            <a:ext uri="{FF2B5EF4-FFF2-40B4-BE49-F238E27FC236}">
              <a16:creationId xmlns:a16="http://schemas.microsoft.com/office/drawing/2014/main" id="{00000000-0008-0000-0500-0000BD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8" name="Text Box 15">
          <a:extLst>
            <a:ext uri="{FF2B5EF4-FFF2-40B4-BE49-F238E27FC236}">
              <a16:creationId xmlns:a16="http://schemas.microsoft.com/office/drawing/2014/main" id="{00000000-0008-0000-0500-0000BE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9" name="Text Box 15">
          <a:extLst>
            <a:ext uri="{FF2B5EF4-FFF2-40B4-BE49-F238E27FC236}">
              <a16:creationId xmlns:a16="http://schemas.microsoft.com/office/drawing/2014/main" id="{00000000-0008-0000-0500-0000BF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0" name="Text Box 15">
          <a:extLst>
            <a:ext uri="{FF2B5EF4-FFF2-40B4-BE49-F238E27FC236}">
              <a16:creationId xmlns:a16="http://schemas.microsoft.com/office/drawing/2014/main" id="{00000000-0008-0000-0500-0000C0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1" name="Text Box 15">
          <a:extLst>
            <a:ext uri="{FF2B5EF4-FFF2-40B4-BE49-F238E27FC236}">
              <a16:creationId xmlns:a16="http://schemas.microsoft.com/office/drawing/2014/main" id="{00000000-0008-0000-0500-0000C1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2" name="Text Box 15">
          <a:extLst>
            <a:ext uri="{FF2B5EF4-FFF2-40B4-BE49-F238E27FC236}">
              <a16:creationId xmlns:a16="http://schemas.microsoft.com/office/drawing/2014/main" id="{00000000-0008-0000-0500-0000C2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3" name="Text Box 15">
          <a:extLst>
            <a:ext uri="{FF2B5EF4-FFF2-40B4-BE49-F238E27FC236}">
              <a16:creationId xmlns:a16="http://schemas.microsoft.com/office/drawing/2014/main" id="{00000000-0008-0000-0500-0000C3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4" name="Text Box 15">
          <a:extLst>
            <a:ext uri="{FF2B5EF4-FFF2-40B4-BE49-F238E27FC236}">
              <a16:creationId xmlns:a16="http://schemas.microsoft.com/office/drawing/2014/main" id="{00000000-0008-0000-0500-0000C4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5" name="Text Box 15">
          <a:extLst>
            <a:ext uri="{FF2B5EF4-FFF2-40B4-BE49-F238E27FC236}">
              <a16:creationId xmlns:a16="http://schemas.microsoft.com/office/drawing/2014/main" id="{00000000-0008-0000-0500-0000C5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6" name="Text Box 15">
          <a:extLst>
            <a:ext uri="{FF2B5EF4-FFF2-40B4-BE49-F238E27FC236}">
              <a16:creationId xmlns:a16="http://schemas.microsoft.com/office/drawing/2014/main" id="{00000000-0008-0000-0500-0000C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7" name="Text Box 15">
          <a:extLst>
            <a:ext uri="{FF2B5EF4-FFF2-40B4-BE49-F238E27FC236}">
              <a16:creationId xmlns:a16="http://schemas.microsoft.com/office/drawing/2014/main" id="{00000000-0008-0000-0500-0000C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8" name="Text Box 15">
          <a:extLst>
            <a:ext uri="{FF2B5EF4-FFF2-40B4-BE49-F238E27FC236}">
              <a16:creationId xmlns:a16="http://schemas.microsoft.com/office/drawing/2014/main" id="{00000000-0008-0000-0500-0000C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9" name="Text Box 15">
          <a:extLst>
            <a:ext uri="{FF2B5EF4-FFF2-40B4-BE49-F238E27FC236}">
              <a16:creationId xmlns:a16="http://schemas.microsoft.com/office/drawing/2014/main" id="{00000000-0008-0000-0500-0000C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0" name="Text Box 15">
          <a:extLst>
            <a:ext uri="{FF2B5EF4-FFF2-40B4-BE49-F238E27FC236}">
              <a16:creationId xmlns:a16="http://schemas.microsoft.com/office/drawing/2014/main" id="{00000000-0008-0000-0500-0000C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1" name="Text Box 15">
          <a:extLst>
            <a:ext uri="{FF2B5EF4-FFF2-40B4-BE49-F238E27FC236}">
              <a16:creationId xmlns:a16="http://schemas.microsoft.com/office/drawing/2014/main" id="{00000000-0008-0000-0500-0000C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2" name="Text Box 15">
          <a:extLst>
            <a:ext uri="{FF2B5EF4-FFF2-40B4-BE49-F238E27FC236}">
              <a16:creationId xmlns:a16="http://schemas.microsoft.com/office/drawing/2014/main" id="{00000000-0008-0000-0500-0000C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3" name="Text Box 15">
          <a:extLst>
            <a:ext uri="{FF2B5EF4-FFF2-40B4-BE49-F238E27FC236}">
              <a16:creationId xmlns:a16="http://schemas.microsoft.com/office/drawing/2014/main" id="{00000000-0008-0000-0500-0000C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4" name="Text Box 15">
          <a:extLst>
            <a:ext uri="{FF2B5EF4-FFF2-40B4-BE49-F238E27FC236}">
              <a16:creationId xmlns:a16="http://schemas.microsoft.com/office/drawing/2014/main" id="{00000000-0008-0000-0500-0000C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5" name="Text Box 15">
          <a:extLst>
            <a:ext uri="{FF2B5EF4-FFF2-40B4-BE49-F238E27FC236}">
              <a16:creationId xmlns:a16="http://schemas.microsoft.com/office/drawing/2014/main" id="{00000000-0008-0000-0500-0000C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6" name="Text Box 15">
          <a:extLst>
            <a:ext uri="{FF2B5EF4-FFF2-40B4-BE49-F238E27FC236}">
              <a16:creationId xmlns:a16="http://schemas.microsoft.com/office/drawing/2014/main" id="{00000000-0008-0000-0500-0000D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7" name="Text Box 15">
          <a:extLst>
            <a:ext uri="{FF2B5EF4-FFF2-40B4-BE49-F238E27FC236}">
              <a16:creationId xmlns:a16="http://schemas.microsoft.com/office/drawing/2014/main" id="{00000000-0008-0000-0500-0000D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8" name="Text Box 15">
          <a:extLst>
            <a:ext uri="{FF2B5EF4-FFF2-40B4-BE49-F238E27FC236}">
              <a16:creationId xmlns:a16="http://schemas.microsoft.com/office/drawing/2014/main" id="{00000000-0008-0000-0500-0000D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9" name="Text Box 15">
          <a:extLst>
            <a:ext uri="{FF2B5EF4-FFF2-40B4-BE49-F238E27FC236}">
              <a16:creationId xmlns:a16="http://schemas.microsoft.com/office/drawing/2014/main" id="{00000000-0008-0000-0500-0000D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0" name="Text Box 15">
          <a:extLst>
            <a:ext uri="{FF2B5EF4-FFF2-40B4-BE49-F238E27FC236}">
              <a16:creationId xmlns:a16="http://schemas.microsoft.com/office/drawing/2014/main" id="{00000000-0008-0000-0500-0000D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1" name="Text Box 15">
          <a:extLst>
            <a:ext uri="{FF2B5EF4-FFF2-40B4-BE49-F238E27FC236}">
              <a16:creationId xmlns:a16="http://schemas.microsoft.com/office/drawing/2014/main" id="{00000000-0008-0000-0500-0000D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2" name="Text Box 15">
          <a:extLst>
            <a:ext uri="{FF2B5EF4-FFF2-40B4-BE49-F238E27FC236}">
              <a16:creationId xmlns:a16="http://schemas.microsoft.com/office/drawing/2014/main" id="{00000000-0008-0000-0500-0000D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3" name="Text Box 15">
          <a:extLst>
            <a:ext uri="{FF2B5EF4-FFF2-40B4-BE49-F238E27FC236}">
              <a16:creationId xmlns:a16="http://schemas.microsoft.com/office/drawing/2014/main" id="{00000000-0008-0000-0500-0000D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4" name="Text Box 15">
          <a:extLst>
            <a:ext uri="{FF2B5EF4-FFF2-40B4-BE49-F238E27FC236}">
              <a16:creationId xmlns:a16="http://schemas.microsoft.com/office/drawing/2014/main" id="{00000000-0008-0000-0500-0000D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5" name="Text Box 15">
          <a:extLst>
            <a:ext uri="{FF2B5EF4-FFF2-40B4-BE49-F238E27FC236}">
              <a16:creationId xmlns:a16="http://schemas.microsoft.com/office/drawing/2014/main" id="{00000000-0008-0000-0500-0000D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6" name="Text Box 15">
          <a:extLst>
            <a:ext uri="{FF2B5EF4-FFF2-40B4-BE49-F238E27FC236}">
              <a16:creationId xmlns:a16="http://schemas.microsoft.com/office/drawing/2014/main" id="{00000000-0008-0000-0500-0000D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7" name="Text Box 15">
          <a:extLst>
            <a:ext uri="{FF2B5EF4-FFF2-40B4-BE49-F238E27FC236}">
              <a16:creationId xmlns:a16="http://schemas.microsoft.com/office/drawing/2014/main" id="{00000000-0008-0000-0500-0000D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8" name="Text Box 15">
          <a:extLst>
            <a:ext uri="{FF2B5EF4-FFF2-40B4-BE49-F238E27FC236}">
              <a16:creationId xmlns:a16="http://schemas.microsoft.com/office/drawing/2014/main" id="{00000000-0008-0000-0500-0000D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9" name="Text Box 15">
          <a:extLst>
            <a:ext uri="{FF2B5EF4-FFF2-40B4-BE49-F238E27FC236}">
              <a16:creationId xmlns:a16="http://schemas.microsoft.com/office/drawing/2014/main" id="{00000000-0008-0000-0500-0000D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0" name="Text Box 15">
          <a:extLst>
            <a:ext uri="{FF2B5EF4-FFF2-40B4-BE49-F238E27FC236}">
              <a16:creationId xmlns:a16="http://schemas.microsoft.com/office/drawing/2014/main" id="{00000000-0008-0000-0500-0000D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1" name="Text Box 15">
          <a:extLst>
            <a:ext uri="{FF2B5EF4-FFF2-40B4-BE49-F238E27FC236}">
              <a16:creationId xmlns:a16="http://schemas.microsoft.com/office/drawing/2014/main" id="{00000000-0008-0000-0500-0000D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2" name="Text Box 15">
          <a:extLst>
            <a:ext uri="{FF2B5EF4-FFF2-40B4-BE49-F238E27FC236}">
              <a16:creationId xmlns:a16="http://schemas.microsoft.com/office/drawing/2014/main" id="{00000000-0008-0000-0500-0000E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3" name="Text Box 15">
          <a:extLst>
            <a:ext uri="{FF2B5EF4-FFF2-40B4-BE49-F238E27FC236}">
              <a16:creationId xmlns:a16="http://schemas.microsoft.com/office/drawing/2014/main" id="{00000000-0008-0000-0500-0000E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4" name="Text Box 15">
          <a:extLst>
            <a:ext uri="{FF2B5EF4-FFF2-40B4-BE49-F238E27FC236}">
              <a16:creationId xmlns:a16="http://schemas.microsoft.com/office/drawing/2014/main" id="{00000000-0008-0000-0500-0000E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5" name="Text Box 15">
          <a:extLst>
            <a:ext uri="{FF2B5EF4-FFF2-40B4-BE49-F238E27FC236}">
              <a16:creationId xmlns:a16="http://schemas.microsoft.com/office/drawing/2014/main" id="{00000000-0008-0000-0500-0000E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6" name="Text Box 15">
          <a:extLst>
            <a:ext uri="{FF2B5EF4-FFF2-40B4-BE49-F238E27FC236}">
              <a16:creationId xmlns:a16="http://schemas.microsoft.com/office/drawing/2014/main" id="{00000000-0008-0000-0500-0000E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7" name="Text Box 15">
          <a:extLst>
            <a:ext uri="{FF2B5EF4-FFF2-40B4-BE49-F238E27FC236}">
              <a16:creationId xmlns:a16="http://schemas.microsoft.com/office/drawing/2014/main" id="{00000000-0008-0000-0500-0000E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8" name="Text Box 15">
          <a:extLst>
            <a:ext uri="{FF2B5EF4-FFF2-40B4-BE49-F238E27FC236}">
              <a16:creationId xmlns:a16="http://schemas.microsoft.com/office/drawing/2014/main" id="{00000000-0008-0000-0500-0000E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9" name="Text Box 15">
          <a:extLst>
            <a:ext uri="{FF2B5EF4-FFF2-40B4-BE49-F238E27FC236}">
              <a16:creationId xmlns:a16="http://schemas.microsoft.com/office/drawing/2014/main" id="{00000000-0008-0000-0500-0000E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0" name="Text Box 15">
          <a:extLst>
            <a:ext uri="{FF2B5EF4-FFF2-40B4-BE49-F238E27FC236}">
              <a16:creationId xmlns:a16="http://schemas.microsoft.com/office/drawing/2014/main" id="{00000000-0008-0000-0500-0000E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1" name="Text Box 15">
          <a:extLst>
            <a:ext uri="{FF2B5EF4-FFF2-40B4-BE49-F238E27FC236}">
              <a16:creationId xmlns:a16="http://schemas.microsoft.com/office/drawing/2014/main" id="{00000000-0008-0000-0500-0000E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2" name="Text Box 15">
          <a:extLst>
            <a:ext uri="{FF2B5EF4-FFF2-40B4-BE49-F238E27FC236}">
              <a16:creationId xmlns:a16="http://schemas.microsoft.com/office/drawing/2014/main" id="{00000000-0008-0000-0500-0000E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3" name="Text Box 15">
          <a:extLst>
            <a:ext uri="{FF2B5EF4-FFF2-40B4-BE49-F238E27FC236}">
              <a16:creationId xmlns:a16="http://schemas.microsoft.com/office/drawing/2014/main" id="{00000000-0008-0000-0500-0000E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4" name="Text Box 15">
          <a:extLst>
            <a:ext uri="{FF2B5EF4-FFF2-40B4-BE49-F238E27FC236}">
              <a16:creationId xmlns:a16="http://schemas.microsoft.com/office/drawing/2014/main" id="{00000000-0008-0000-0500-0000E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5" name="Text Box 15">
          <a:extLst>
            <a:ext uri="{FF2B5EF4-FFF2-40B4-BE49-F238E27FC236}">
              <a16:creationId xmlns:a16="http://schemas.microsoft.com/office/drawing/2014/main" id="{00000000-0008-0000-0500-0000E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6" name="Text Box 15">
          <a:extLst>
            <a:ext uri="{FF2B5EF4-FFF2-40B4-BE49-F238E27FC236}">
              <a16:creationId xmlns:a16="http://schemas.microsoft.com/office/drawing/2014/main" id="{00000000-0008-0000-0500-0000E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7" name="Text Box 15">
          <a:extLst>
            <a:ext uri="{FF2B5EF4-FFF2-40B4-BE49-F238E27FC236}">
              <a16:creationId xmlns:a16="http://schemas.microsoft.com/office/drawing/2014/main" id="{00000000-0008-0000-0500-0000E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8" name="Text Box 15">
          <a:extLst>
            <a:ext uri="{FF2B5EF4-FFF2-40B4-BE49-F238E27FC236}">
              <a16:creationId xmlns:a16="http://schemas.microsoft.com/office/drawing/2014/main" id="{00000000-0008-0000-0500-0000F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9" name="Text Box 15">
          <a:extLst>
            <a:ext uri="{FF2B5EF4-FFF2-40B4-BE49-F238E27FC236}">
              <a16:creationId xmlns:a16="http://schemas.microsoft.com/office/drawing/2014/main" id="{00000000-0008-0000-0500-0000F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0" name="Text Box 15">
          <a:extLst>
            <a:ext uri="{FF2B5EF4-FFF2-40B4-BE49-F238E27FC236}">
              <a16:creationId xmlns:a16="http://schemas.microsoft.com/office/drawing/2014/main" id="{00000000-0008-0000-0500-0000F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1" name="Text Box 15">
          <a:extLst>
            <a:ext uri="{FF2B5EF4-FFF2-40B4-BE49-F238E27FC236}">
              <a16:creationId xmlns:a16="http://schemas.microsoft.com/office/drawing/2014/main" id="{00000000-0008-0000-0500-0000F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2" name="Text Box 15">
          <a:extLst>
            <a:ext uri="{FF2B5EF4-FFF2-40B4-BE49-F238E27FC236}">
              <a16:creationId xmlns:a16="http://schemas.microsoft.com/office/drawing/2014/main" id="{00000000-0008-0000-0500-0000F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3" name="Text Box 15">
          <a:extLst>
            <a:ext uri="{FF2B5EF4-FFF2-40B4-BE49-F238E27FC236}">
              <a16:creationId xmlns:a16="http://schemas.microsoft.com/office/drawing/2014/main" id="{00000000-0008-0000-0500-0000F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4" name="Text Box 15">
          <a:extLst>
            <a:ext uri="{FF2B5EF4-FFF2-40B4-BE49-F238E27FC236}">
              <a16:creationId xmlns:a16="http://schemas.microsoft.com/office/drawing/2014/main" id="{00000000-0008-0000-0500-0000F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5" name="Text Box 15">
          <a:extLst>
            <a:ext uri="{FF2B5EF4-FFF2-40B4-BE49-F238E27FC236}">
              <a16:creationId xmlns:a16="http://schemas.microsoft.com/office/drawing/2014/main" id="{00000000-0008-0000-0500-0000F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6" name="Text Box 15">
          <a:extLst>
            <a:ext uri="{FF2B5EF4-FFF2-40B4-BE49-F238E27FC236}">
              <a16:creationId xmlns:a16="http://schemas.microsoft.com/office/drawing/2014/main" id="{00000000-0008-0000-0500-0000F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7" name="Text Box 15">
          <a:extLst>
            <a:ext uri="{FF2B5EF4-FFF2-40B4-BE49-F238E27FC236}">
              <a16:creationId xmlns:a16="http://schemas.microsoft.com/office/drawing/2014/main" id="{00000000-0008-0000-0500-0000F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8" name="Text Box 15">
          <a:extLst>
            <a:ext uri="{FF2B5EF4-FFF2-40B4-BE49-F238E27FC236}">
              <a16:creationId xmlns:a16="http://schemas.microsoft.com/office/drawing/2014/main" id="{00000000-0008-0000-0500-0000F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9" name="Text Box 15">
          <a:extLst>
            <a:ext uri="{FF2B5EF4-FFF2-40B4-BE49-F238E27FC236}">
              <a16:creationId xmlns:a16="http://schemas.microsoft.com/office/drawing/2014/main" id="{00000000-0008-0000-0500-0000F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0" name="Text Box 15">
          <a:extLst>
            <a:ext uri="{FF2B5EF4-FFF2-40B4-BE49-F238E27FC236}">
              <a16:creationId xmlns:a16="http://schemas.microsoft.com/office/drawing/2014/main" id="{00000000-0008-0000-0500-0000F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1" name="Text Box 15">
          <a:extLst>
            <a:ext uri="{FF2B5EF4-FFF2-40B4-BE49-F238E27FC236}">
              <a16:creationId xmlns:a16="http://schemas.microsoft.com/office/drawing/2014/main" id="{00000000-0008-0000-0500-0000F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2" name="Text Box 15">
          <a:extLst>
            <a:ext uri="{FF2B5EF4-FFF2-40B4-BE49-F238E27FC236}">
              <a16:creationId xmlns:a16="http://schemas.microsoft.com/office/drawing/2014/main" id="{00000000-0008-0000-0500-0000F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3" name="Text Box 15">
          <a:extLst>
            <a:ext uri="{FF2B5EF4-FFF2-40B4-BE49-F238E27FC236}">
              <a16:creationId xmlns:a16="http://schemas.microsoft.com/office/drawing/2014/main" id="{00000000-0008-0000-0500-0000F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4" name="Text Box 15">
          <a:extLst>
            <a:ext uri="{FF2B5EF4-FFF2-40B4-BE49-F238E27FC236}">
              <a16:creationId xmlns:a16="http://schemas.microsoft.com/office/drawing/2014/main" id="{00000000-0008-0000-0500-00000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5" name="Text Box 15">
          <a:extLst>
            <a:ext uri="{FF2B5EF4-FFF2-40B4-BE49-F238E27FC236}">
              <a16:creationId xmlns:a16="http://schemas.microsoft.com/office/drawing/2014/main" id="{00000000-0008-0000-0500-00000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6" name="Text Box 15">
          <a:extLst>
            <a:ext uri="{FF2B5EF4-FFF2-40B4-BE49-F238E27FC236}">
              <a16:creationId xmlns:a16="http://schemas.microsoft.com/office/drawing/2014/main" id="{00000000-0008-0000-0500-00000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7" name="Text Box 15">
          <a:extLst>
            <a:ext uri="{FF2B5EF4-FFF2-40B4-BE49-F238E27FC236}">
              <a16:creationId xmlns:a16="http://schemas.microsoft.com/office/drawing/2014/main" id="{00000000-0008-0000-0500-00000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8" name="Text Box 15">
          <a:extLst>
            <a:ext uri="{FF2B5EF4-FFF2-40B4-BE49-F238E27FC236}">
              <a16:creationId xmlns:a16="http://schemas.microsoft.com/office/drawing/2014/main" id="{00000000-0008-0000-0500-00000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9" name="Text Box 15">
          <a:extLst>
            <a:ext uri="{FF2B5EF4-FFF2-40B4-BE49-F238E27FC236}">
              <a16:creationId xmlns:a16="http://schemas.microsoft.com/office/drawing/2014/main" id="{00000000-0008-0000-0500-00000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0" name="Text Box 15">
          <a:extLst>
            <a:ext uri="{FF2B5EF4-FFF2-40B4-BE49-F238E27FC236}">
              <a16:creationId xmlns:a16="http://schemas.microsoft.com/office/drawing/2014/main" id="{00000000-0008-0000-0500-00000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1" name="Text Box 15">
          <a:extLst>
            <a:ext uri="{FF2B5EF4-FFF2-40B4-BE49-F238E27FC236}">
              <a16:creationId xmlns:a16="http://schemas.microsoft.com/office/drawing/2014/main" id="{00000000-0008-0000-0500-00000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2" name="Text Box 15">
          <a:extLst>
            <a:ext uri="{FF2B5EF4-FFF2-40B4-BE49-F238E27FC236}">
              <a16:creationId xmlns:a16="http://schemas.microsoft.com/office/drawing/2014/main" id="{00000000-0008-0000-0500-00000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3" name="Text Box 15">
          <a:extLst>
            <a:ext uri="{FF2B5EF4-FFF2-40B4-BE49-F238E27FC236}">
              <a16:creationId xmlns:a16="http://schemas.microsoft.com/office/drawing/2014/main" id="{00000000-0008-0000-0500-00000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4" name="Text Box 15">
          <a:extLst>
            <a:ext uri="{FF2B5EF4-FFF2-40B4-BE49-F238E27FC236}">
              <a16:creationId xmlns:a16="http://schemas.microsoft.com/office/drawing/2014/main" id="{00000000-0008-0000-0500-00000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5" name="Text Box 15">
          <a:extLst>
            <a:ext uri="{FF2B5EF4-FFF2-40B4-BE49-F238E27FC236}">
              <a16:creationId xmlns:a16="http://schemas.microsoft.com/office/drawing/2014/main" id="{00000000-0008-0000-0500-00000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6" name="Text Box 15">
          <a:extLst>
            <a:ext uri="{FF2B5EF4-FFF2-40B4-BE49-F238E27FC236}">
              <a16:creationId xmlns:a16="http://schemas.microsoft.com/office/drawing/2014/main" id="{00000000-0008-0000-0500-00000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7" name="Text Box 15">
          <a:extLst>
            <a:ext uri="{FF2B5EF4-FFF2-40B4-BE49-F238E27FC236}">
              <a16:creationId xmlns:a16="http://schemas.microsoft.com/office/drawing/2014/main" id="{00000000-0008-0000-0500-00000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8" name="Text Box 15">
          <a:extLst>
            <a:ext uri="{FF2B5EF4-FFF2-40B4-BE49-F238E27FC236}">
              <a16:creationId xmlns:a16="http://schemas.microsoft.com/office/drawing/2014/main" id="{00000000-0008-0000-0500-00000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9" name="Text Box 15">
          <a:extLst>
            <a:ext uri="{FF2B5EF4-FFF2-40B4-BE49-F238E27FC236}">
              <a16:creationId xmlns:a16="http://schemas.microsoft.com/office/drawing/2014/main" id="{00000000-0008-0000-0500-00000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0" name="Text Box 15">
          <a:extLst>
            <a:ext uri="{FF2B5EF4-FFF2-40B4-BE49-F238E27FC236}">
              <a16:creationId xmlns:a16="http://schemas.microsoft.com/office/drawing/2014/main" id="{00000000-0008-0000-0500-00001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1" name="Text Box 15">
          <a:extLst>
            <a:ext uri="{FF2B5EF4-FFF2-40B4-BE49-F238E27FC236}">
              <a16:creationId xmlns:a16="http://schemas.microsoft.com/office/drawing/2014/main" id="{00000000-0008-0000-0500-00001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2" name="Text Box 15">
          <a:extLst>
            <a:ext uri="{FF2B5EF4-FFF2-40B4-BE49-F238E27FC236}">
              <a16:creationId xmlns:a16="http://schemas.microsoft.com/office/drawing/2014/main" id="{00000000-0008-0000-0500-00001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3" name="Text Box 15">
          <a:extLst>
            <a:ext uri="{FF2B5EF4-FFF2-40B4-BE49-F238E27FC236}">
              <a16:creationId xmlns:a16="http://schemas.microsoft.com/office/drawing/2014/main" id="{00000000-0008-0000-0500-00001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4" name="Text Box 15">
          <a:extLst>
            <a:ext uri="{FF2B5EF4-FFF2-40B4-BE49-F238E27FC236}">
              <a16:creationId xmlns:a16="http://schemas.microsoft.com/office/drawing/2014/main" id="{00000000-0008-0000-0500-00001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5" name="Text Box 15">
          <a:extLst>
            <a:ext uri="{FF2B5EF4-FFF2-40B4-BE49-F238E27FC236}">
              <a16:creationId xmlns:a16="http://schemas.microsoft.com/office/drawing/2014/main" id="{00000000-0008-0000-0500-00001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6" name="Text Box 15">
          <a:extLst>
            <a:ext uri="{FF2B5EF4-FFF2-40B4-BE49-F238E27FC236}">
              <a16:creationId xmlns:a16="http://schemas.microsoft.com/office/drawing/2014/main" id="{00000000-0008-0000-0500-00001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7" name="Text Box 15">
          <a:extLst>
            <a:ext uri="{FF2B5EF4-FFF2-40B4-BE49-F238E27FC236}">
              <a16:creationId xmlns:a16="http://schemas.microsoft.com/office/drawing/2014/main" id="{00000000-0008-0000-0500-00001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8" name="Text Box 15">
          <a:extLst>
            <a:ext uri="{FF2B5EF4-FFF2-40B4-BE49-F238E27FC236}">
              <a16:creationId xmlns:a16="http://schemas.microsoft.com/office/drawing/2014/main" id="{00000000-0008-0000-0500-00001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9" name="Text Box 15">
          <a:extLst>
            <a:ext uri="{FF2B5EF4-FFF2-40B4-BE49-F238E27FC236}">
              <a16:creationId xmlns:a16="http://schemas.microsoft.com/office/drawing/2014/main" id="{00000000-0008-0000-0500-00001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0" name="Text Box 15">
          <a:extLst>
            <a:ext uri="{FF2B5EF4-FFF2-40B4-BE49-F238E27FC236}">
              <a16:creationId xmlns:a16="http://schemas.microsoft.com/office/drawing/2014/main" id="{00000000-0008-0000-0500-00001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1" name="Text Box 15">
          <a:extLst>
            <a:ext uri="{FF2B5EF4-FFF2-40B4-BE49-F238E27FC236}">
              <a16:creationId xmlns:a16="http://schemas.microsoft.com/office/drawing/2014/main" id="{00000000-0008-0000-0500-00001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2" name="Text Box 15">
          <a:extLst>
            <a:ext uri="{FF2B5EF4-FFF2-40B4-BE49-F238E27FC236}">
              <a16:creationId xmlns:a16="http://schemas.microsoft.com/office/drawing/2014/main" id="{00000000-0008-0000-0500-00001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3" name="Text Box 15">
          <a:extLst>
            <a:ext uri="{FF2B5EF4-FFF2-40B4-BE49-F238E27FC236}">
              <a16:creationId xmlns:a16="http://schemas.microsoft.com/office/drawing/2014/main" id="{00000000-0008-0000-0500-00001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4" name="Text Box 15">
          <a:extLst>
            <a:ext uri="{FF2B5EF4-FFF2-40B4-BE49-F238E27FC236}">
              <a16:creationId xmlns:a16="http://schemas.microsoft.com/office/drawing/2014/main" id="{00000000-0008-0000-0500-00001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5" name="Text Box 15">
          <a:extLst>
            <a:ext uri="{FF2B5EF4-FFF2-40B4-BE49-F238E27FC236}">
              <a16:creationId xmlns:a16="http://schemas.microsoft.com/office/drawing/2014/main" id="{00000000-0008-0000-0500-00001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6" name="Text Box 15">
          <a:extLst>
            <a:ext uri="{FF2B5EF4-FFF2-40B4-BE49-F238E27FC236}">
              <a16:creationId xmlns:a16="http://schemas.microsoft.com/office/drawing/2014/main" id="{00000000-0008-0000-0500-00002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7" name="Text Box 15">
          <a:extLst>
            <a:ext uri="{FF2B5EF4-FFF2-40B4-BE49-F238E27FC236}">
              <a16:creationId xmlns:a16="http://schemas.microsoft.com/office/drawing/2014/main" id="{00000000-0008-0000-0500-00002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8" name="Text Box 15">
          <a:extLst>
            <a:ext uri="{FF2B5EF4-FFF2-40B4-BE49-F238E27FC236}">
              <a16:creationId xmlns:a16="http://schemas.microsoft.com/office/drawing/2014/main" id="{00000000-0008-0000-0500-00002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9" name="Text Box 15">
          <a:extLst>
            <a:ext uri="{FF2B5EF4-FFF2-40B4-BE49-F238E27FC236}">
              <a16:creationId xmlns:a16="http://schemas.microsoft.com/office/drawing/2014/main" id="{00000000-0008-0000-0500-00002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0" name="Text Box 15">
          <a:extLst>
            <a:ext uri="{FF2B5EF4-FFF2-40B4-BE49-F238E27FC236}">
              <a16:creationId xmlns:a16="http://schemas.microsoft.com/office/drawing/2014/main" id="{00000000-0008-0000-0500-00002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1" name="Text Box 15">
          <a:extLst>
            <a:ext uri="{FF2B5EF4-FFF2-40B4-BE49-F238E27FC236}">
              <a16:creationId xmlns:a16="http://schemas.microsoft.com/office/drawing/2014/main" id="{00000000-0008-0000-0500-00002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2" name="Text Box 15">
          <a:extLst>
            <a:ext uri="{FF2B5EF4-FFF2-40B4-BE49-F238E27FC236}">
              <a16:creationId xmlns:a16="http://schemas.microsoft.com/office/drawing/2014/main" id="{00000000-0008-0000-0500-00002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3" name="Text Box 15">
          <a:extLst>
            <a:ext uri="{FF2B5EF4-FFF2-40B4-BE49-F238E27FC236}">
              <a16:creationId xmlns:a16="http://schemas.microsoft.com/office/drawing/2014/main" id="{00000000-0008-0000-0500-00002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4" name="Text Box 15">
          <a:extLst>
            <a:ext uri="{FF2B5EF4-FFF2-40B4-BE49-F238E27FC236}">
              <a16:creationId xmlns:a16="http://schemas.microsoft.com/office/drawing/2014/main" id="{00000000-0008-0000-0500-00002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5" name="Text Box 15">
          <a:extLst>
            <a:ext uri="{FF2B5EF4-FFF2-40B4-BE49-F238E27FC236}">
              <a16:creationId xmlns:a16="http://schemas.microsoft.com/office/drawing/2014/main" id="{00000000-0008-0000-0500-00002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6" name="Text Box 15">
          <a:extLst>
            <a:ext uri="{FF2B5EF4-FFF2-40B4-BE49-F238E27FC236}">
              <a16:creationId xmlns:a16="http://schemas.microsoft.com/office/drawing/2014/main" id="{00000000-0008-0000-0500-00002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7" name="Text Box 15">
          <a:extLst>
            <a:ext uri="{FF2B5EF4-FFF2-40B4-BE49-F238E27FC236}">
              <a16:creationId xmlns:a16="http://schemas.microsoft.com/office/drawing/2014/main" id="{00000000-0008-0000-0500-00002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8" name="Text Box 15">
          <a:extLst>
            <a:ext uri="{FF2B5EF4-FFF2-40B4-BE49-F238E27FC236}">
              <a16:creationId xmlns:a16="http://schemas.microsoft.com/office/drawing/2014/main" id="{00000000-0008-0000-0500-00002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9" name="Text Box 15">
          <a:extLst>
            <a:ext uri="{FF2B5EF4-FFF2-40B4-BE49-F238E27FC236}">
              <a16:creationId xmlns:a16="http://schemas.microsoft.com/office/drawing/2014/main" id="{00000000-0008-0000-0500-00002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0" name="Text Box 15">
          <a:extLst>
            <a:ext uri="{FF2B5EF4-FFF2-40B4-BE49-F238E27FC236}">
              <a16:creationId xmlns:a16="http://schemas.microsoft.com/office/drawing/2014/main" id="{00000000-0008-0000-0500-00002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1" name="Text Box 15">
          <a:extLst>
            <a:ext uri="{FF2B5EF4-FFF2-40B4-BE49-F238E27FC236}">
              <a16:creationId xmlns:a16="http://schemas.microsoft.com/office/drawing/2014/main" id="{00000000-0008-0000-0500-00002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2" name="Text Box 15">
          <a:extLst>
            <a:ext uri="{FF2B5EF4-FFF2-40B4-BE49-F238E27FC236}">
              <a16:creationId xmlns:a16="http://schemas.microsoft.com/office/drawing/2014/main" id="{00000000-0008-0000-0500-00003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3" name="Text Box 15">
          <a:extLst>
            <a:ext uri="{FF2B5EF4-FFF2-40B4-BE49-F238E27FC236}">
              <a16:creationId xmlns:a16="http://schemas.microsoft.com/office/drawing/2014/main" id="{00000000-0008-0000-0500-00003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4" name="Text Box 15">
          <a:extLst>
            <a:ext uri="{FF2B5EF4-FFF2-40B4-BE49-F238E27FC236}">
              <a16:creationId xmlns:a16="http://schemas.microsoft.com/office/drawing/2014/main" id="{00000000-0008-0000-0500-00003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5" name="Text Box 15">
          <a:extLst>
            <a:ext uri="{FF2B5EF4-FFF2-40B4-BE49-F238E27FC236}">
              <a16:creationId xmlns:a16="http://schemas.microsoft.com/office/drawing/2014/main" id="{00000000-0008-0000-0500-00003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6" name="Text Box 15">
          <a:extLst>
            <a:ext uri="{FF2B5EF4-FFF2-40B4-BE49-F238E27FC236}">
              <a16:creationId xmlns:a16="http://schemas.microsoft.com/office/drawing/2014/main" id="{00000000-0008-0000-0500-00003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7" name="Text Box 15">
          <a:extLst>
            <a:ext uri="{FF2B5EF4-FFF2-40B4-BE49-F238E27FC236}">
              <a16:creationId xmlns:a16="http://schemas.microsoft.com/office/drawing/2014/main" id="{00000000-0008-0000-0500-00003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8" name="Text Box 15">
          <a:extLst>
            <a:ext uri="{FF2B5EF4-FFF2-40B4-BE49-F238E27FC236}">
              <a16:creationId xmlns:a16="http://schemas.microsoft.com/office/drawing/2014/main" id="{00000000-0008-0000-0500-00003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9" name="Text Box 15">
          <a:extLst>
            <a:ext uri="{FF2B5EF4-FFF2-40B4-BE49-F238E27FC236}">
              <a16:creationId xmlns:a16="http://schemas.microsoft.com/office/drawing/2014/main" id="{00000000-0008-0000-0500-00003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0" name="Text Box 15">
          <a:extLst>
            <a:ext uri="{FF2B5EF4-FFF2-40B4-BE49-F238E27FC236}">
              <a16:creationId xmlns:a16="http://schemas.microsoft.com/office/drawing/2014/main" id="{00000000-0008-0000-0500-00003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1" name="Text Box 15">
          <a:extLst>
            <a:ext uri="{FF2B5EF4-FFF2-40B4-BE49-F238E27FC236}">
              <a16:creationId xmlns:a16="http://schemas.microsoft.com/office/drawing/2014/main" id="{00000000-0008-0000-0500-00003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2" name="Text Box 15">
          <a:extLst>
            <a:ext uri="{FF2B5EF4-FFF2-40B4-BE49-F238E27FC236}">
              <a16:creationId xmlns:a16="http://schemas.microsoft.com/office/drawing/2014/main" id="{00000000-0008-0000-0500-00003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3" name="Text Box 15">
          <a:extLst>
            <a:ext uri="{FF2B5EF4-FFF2-40B4-BE49-F238E27FC236}">
              <a16:creationId xmlns:a16="http://schemas.microsoft.com/office/drawing/2014/main" id="{00000000-0008-0000-0500-00003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4" name="Text Box 15">
          <a:extLst>
            <a:ext uri="{FF2B5EF4-FFF2-40B4-BE49-F238E27FC236}">
              <a16:creationId xmlns:a16="http://schemas.microsoft.com/office/drawing/2014/main" id="{00000000-0008-0000-0500-00003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5" name="Text Box 15">
          <a:extLst>
            <a:ext uri="{FF2B5EF4-FFF2-40B4-BE49-F238E27FC236}">
              <a16:creationId xmlns:a16="http://schemas.microsoft.com/office/drawing/2014/main" id="{00000000-0008-0000-0500-00003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6" name="Text Box 15">
          <a:extLst>
            <a:ext uri="{FF2B5EF4-FFF2-40B4-BE49-F238E27FC236}">
              <a16:creationId xmlns:a16="http://schemas.microsoft.com/office/drawing/2014/main" id="{00000000-0008-0000-0500-00003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7" name="Text Box 15">
          <a:extLst>
            <a:ext uri="{FF2B5EF4-FFF2-40B4-BE49-F238E27FC236}">
              <a16:creationId xmlns:a16="http://schemas.microsoft.com/office/drawing/2014/main" id="{00000000-0008-0000-0500-00003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8" name="Text Box 15">
          <a:extLst>
            <a:ext uri="{FF2B5EF4-FFF2-40B4-BE49-F238E27FC236}">
              <a16:creationId xmlns:a16="http://schemas.microsoft.com/office/drawing/2014/main" id="{00000000-0008-0000-0500-00004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9" name="Text Box 15">
          <a:extLst>
            <a:ext uri="{FF2B5EF4-FFF2-40B4-BE49-F238E27FC236}">
              <a16:creationId xmlns:a16="http://schemas.microsoft.com/office/drawing/2014/main" id="{00000000-0008-0000-0500-00004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0" name="Text Box 15">
          <a:extLst>
            <a:ext uri="{FF2B5EF4-FFF2-40B4-BE49-F238E27FC236}">
              <a16:creationId xmlns:a16="http://schemas.microsoft.com/office/drawing/2014/main" id="{00000000-0008-0000-0500-00004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1" name="Text Box 15">
          <a:extLst>
            <a:ext uri="{FF2B5EF4-FFF2-40B4-BE49-F238E27FC236}">
              <a16:creationId xmlns:a16="http://schemas.microsoft.com/office/drawing/2014/main" id="{00000000-0008-0000-0500-00004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2" name="Text Box 15">
          <a:extLst>
            <a:ext uri="{FF2B5EF4-FFF2-40B4-BE49-F238E27FC236}">
              <a16:creationId xmlns:a16="http://schemas.microsoft.com/office/drawing/2014/main" id="{00000000-0008-0000-0500-00004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3" name="Text Box 15">
          <a:extLst>
            <a:ext uri="{FF2B5EF4-FFF2-40B4-BE49-F238E27FC236}">
              <a16:creationId xmlns:a16="http://schemas.microsoft.com/office/drawing/2014/main" id="{00000000-0008-0000-0500-00004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4" name="Text Box 15">
          <a:extLst>
            <a:ext uri="{FF2B5EF4-FFF2-40B4-BE49-F238E27FC236}">
              <a16:creationId xmlns:a16="http://schemas.microsoft.com/office/drawing/2014/main" id="{00000000-0008-0000-0500-00004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5" name="Text Box 15">
          <a:extLst>
            <a:ext uri="{FF2B5EF4-FFF2-40B4-BE49-F238E27FC236}">
              <a16:creationId xmlns:a16="http://schemas.microsoft.com/office/drawing/2014/main" id="{00000000-0008-0000-0500-00004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6" name="Text Box 15">
          <a:extLst>
            <a:ext uri="{FF2B5EF4-FFF2-40B4-BE49-F238E27FC236}">
              <a16:creationId xmlns:a16="http://schemas.microsoft.com/office/drawing/2014/main" id="{00000000-0008-0000-0500-00004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7" name="Text Box 15">
          <a:extLst>
            <a:ext uri="{FF2B5EF4-FFF2-40B4-BE49-F238E27FC236}">
              <a16:creationId xmlns:a16="http://schemas.microsoft.com/office/drawing/2014/main" id="{00000000-0008-0000-0500-00004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8" name="Text Box 15">
          <a:extLst>
            <a:ext uri="{FF2B5EF4-FFF2-40B4-BE49-F238E27FC236}">
              <a16:creationId xmlns:a16="http://schemas.microsoft.com/office/drawing/2014/main" id="{00000000-0008-0000-0500-00004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9" name="Text Box 15">
          <a:extLst>
            <a:ext uri="{FF2B5EF4-FFF2-40B4-BE49-F238E27FC236}">
              <a16:creationId xmlns:a16="http://schemas.microsoft.com/office/drawing/2014/main" id="{00000000-0008-0000-0500-00004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0" name="Text Box 15">
          <a:extLst>
            <a:ext uri="{FF2B5EF4-FFF2-40B4-BE49-F238E27FC236}">
              <a16:creationId xmlns:a16="http://schemas.microsoft.com/office/drawing/2014/main" id="{00000000-0008-0000-0500-00004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1" name="Text Box 15">
          <a:extLst>
            <a:ext uri="{FF2B5EF4-FFF2-40B4-BE49-F238E27FC236}">
              <a16:creationId xmlns:a16="http://schemas.microsoft.com/office/drawing/2014/main" id="{00000000-0008-0000-0500-00004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2" name="Text Box 15">
          <a:extLst>
            <a:ext uri="{FF2B5EF4-FFF2-40B4-BE49-F238E27FC236}">
              <a16:creationId xmlns:a16="http://schemas.microsoft.com/office/drawing/2014/main" id="{00000000-0008-0000-0500-00004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3" name="Text Box 15">
          <a:extLst>
            <a:ext uri="{FF2B5EF4-FFF2-40B4-BE49-F238E27FC236}">
              <a16:creationId xmlns:a16="http://schemas.microsoft.com/office/drawing/2014/main" id="{00000000-0008-0000-0500-00004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4" name="Text Box 15">
          <a:extLst>
            <a:ext uri="{FF2B5EF4-FFF2-40B4-BE49-F238E27FC236}">
              <a16:creationId xmlns:a16="http://schemas.microsoft.com/office/drawing/2014/main" id="{00000000-0008-0000-0500-00005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5" name="Text Box 15">
          <a:extLst>
            <a:ext uri="{FF2B5EF4-FFF2-40B4-BE49-F238E27FC236}">
              <a16:creationId xmlns:a16="http://schemas.microsoft.com/office/drawing/2014/main" id="{00000000-0008-0000-0500-00005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6" name="Text Box 15">
          <a:extLst>
            <a:ext uri="{FF2B5EF4-FFF2-40B4-BE49-F238E27FC236}">
              <a16:creationId xmlns:a16="http://schemas.microsoft.com/office/drawing/2014/main" id="{00000000-0008-0000-0500-00005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7" name="Text Box 15">
          <a:extLst>
            <a:ext uri="{FF2B5EF4-FFF2-40B4-BE49-F238E27FC236}">
              <a16:creationId xmlns:a16="http://schemas.microsoft.com/office/drawing/2014/main" id="{00000000-0008-0000-0500-00005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8" name="Text Box 15">
          <a:extLst>
            <a:ext uri="{FF2B5EF4-FFF2-40B4-BE49-F238E27FC236}">
              <a16:creationId xmlns:a16="http://schemas.microsoft.com/office/drawing/2014/main" id="{00000000-0008-0000-0500-00005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9" name="Text Box 15">
          <a:extLst>
            <a:ext uri="{FF2B5EF4-FFF2-40B4-BE49-F238E27FC236}">
              <a16:creationId xmlns:a16="http://schemas.microsoft.com/office/drawing/2014/main" id="{00000000-0008-0000-0500-00005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0" name="Text Box 15">
          <a:extLst>
            <a:ext uri="{FF2B5EF4-FFF2-40B4-BE49-F238E27FC236}">
              <a16:creationId xmlns:a16="http://schemas.microsoft.com/office/drawing/2014/main" id="{00000000-0008-0000-0500-00005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1" name="Text Box 15">
          <a:extLst>
            <a:ext uri="{FF2B5EF4-FFF2-40B4-BE49-F238E27FC236}">
              <a16:creationId xmlns:a16="http://schemas.microsoft.com/office/drawing/2014/main" id="{00000000-0008-0000-0500-00005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2" name="Text Box 15">
          <a:extLst>
            <a:ext uri="{FF2B5EF4-FFF2-40B4-BE49-F238E27FC236}">
              <a16:creationId xmlns:a16="http://schemas.microsoft.com/office/drawing/2014/main" id="{00000000-0008-0000-0500-00005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3" name="Text Box 15">
          <a:extLst>
            <a:ext uri="{FF2B5EF4-FFF2-40B4-BE49-F238E27FC236}">
              <a16:creationId xmlns:a16="http://schemas.microsoft.com/office/drawing/2014/main" id="{00000000-0008-0000-0500-00005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4" name="Text Box 15">
          <a:extLst>
            <a:ext uri="{FF2B5EF4-FFF2-40B4-BE49-F238E27FC236}">
              <a16:creationId xmlns:a16="http://schemas.microsoft.com/office/drawing/2014/main" id="{00000000-0008-0000-0500-00005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5" name="Text Box 15">
          <a:extLst>
            <a:ext uri="{FF2B5EF4-FFF2-40B4-BE49-F238E27FC236}">
              <a16:creationId xmlns:a16="http://schemas.microsoft.com/office/drawing/2014/main" id="{00000000-0008-0000-0500-00005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6" name="Text Box 15">
          <a:extLst>
            <a:ext uri="{FF2B5EF4-FFF2-40B4-BE49-F238E27FC236}">
              <a16:creationId xmlns:a16="http://schemas.microsoft.com/office/drawing/2014/main" id="{00000000-0008-0000-0500-00005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7" name="Text Box 15">
          <a:extLst>
            <a:ext uri="{FF2B5EF4-FFF2-40B4-BE49-F238E27FC236}">
              <a16:creationId xmlns:a16="http://schemas.microsoft.com/office/drawing/2014/main" id="{00000000-0008-0000-0500-00005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8" name="Text Box 15">
          <a:extLst>
            <a:ext uri="{FF2B5EF4-FFF2-40B4-BE49-F238E27FC236}">
              <a16:creationId xmlns:a16="http://schemas.microsoft.com/office/drawing/2014/main" id="{00000000-0008-0000-0500-00005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9" name="Text Box 15">
          <a:extLst>
            <a:ext uri="{FF2B5EF4-FFF2-40B4-BE49-F238E27FC236}">
              <a16:creationId xmlns:a16="http://schemas.microsoft.com/office/drawing/2014/main" id="{00000000-0008-0000-0500-00005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0" name="Text Box 15">
          <a:extLst>
            <a:ext uri="{FF2B5EF4-FFF2-40B4-BE49-F238E27FC236}">
              <a16:creationId xmlns:a16="http://schemas.microsoft.com/office/drawing/2014/main" id="{00000000-0008-0000-0500-00006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1" name="Text Box 15">
          <a:extLst>
            <a:ext uri="{FF2B5EF4-FFF2-40B4-BE49-F238E27FC236}">
              <a16:creationId xmlns:a16="http://schemas.microsoft.com/office/drawing/2014/main" id="{00000000-0008-0000-0500-00006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2" name="Text Box 15">
          <a:extLst>
            <a:ext uri="{FF2B5EF4-FFF2-40B4-BE49-F238E27FC236}">
              <a16:creationId xmlns:a16="http://schemas.microsoft.com/office/drawing/2014/main" id="{00000000-0008-0000-0500-00006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3" name="Text Box 15">
          <a:extLst>
            <a:ext uri="{FF2B5EF4-FFF2-40B4-BE49-F238E27FC236}">
              <a16:creationId xmlns:a16="http://schemas.microsoft.com/office/drawing/2014/main" id="{00000000-0008-0000-0500-00006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4" name="Text Box 15">
          <a:extLst>
            <a:ext uri="{FF2B5EF4-FFF2-40B4-BE49-F238E27FC236}">
              <a16:creationId xmlns:a16="http://schemas.microsoft.com/office/drawing/2014/main" id="{00000000-0008-0000-0500-00006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5" name="Text Box 15">
          <a:extLst>
            <a:ext uri="{FF2B5EF4-FFF2-40B4-BE49-F238E27FC236}">
              <a16:creationId xmlns:a16="http://schemas.microsoft.com/office/drawing/2014/main" id="{00000000-0008-0000-0500-00006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6" name="Text Box 15">
          <a:extLst>
            <a:ext uri="{FF2B5EF4-FFF2-40B4-BE49-F238E27FC236}">
              <a16:creationId xmlns:a16="http://schemas.microsoft.com/office/drawing/2014/main" id="{00000000-0008-0000-0500-00006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7" name="Text Box 15">
          <a:extLst>
            <a:ext uri="{FF2B5EF4-FFF2-40B4-BE49-F238E27FC236}">
              <a16:creationId xmlns:a16="http://schemas.microsoft.com/office/drawing/2014/main" id="{00000000-0008-0000-0500-00006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8" name="Text Box 15">
          <a:extLst>
            <a:ext uri="{FF2B5EF4-FFF2-40B4-BE49-F238E27FC236}">
              <a16:creationId xmlns:a16="http://schemas.microsoft.com/office/drawing/2014/main" id="{00000000-0008-0000-0500-00006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9" name="Text Box 15">
          <a:extLst>
            <a:ext uri="{FF2B5EF4-FFF2-40B4-BE49-F238E27FC236}">
              <a16:creationId xmlns:a16="http://schemas.microsoft.com/office/drawing/2014/main" id="{00000000-0008-0000-0500-00006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0" name="Text Box 15">
          <a:extLst>
            <a:ext uri="{FF2B5EF4-FFF2-40B4-BE49-F238E27FC236}">
              <a16:creationId xmlns:a16="http://schemas.microsoft.com/office/drawing/2014/main" id="{00000000-0008-0000-0500-00006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1" name="Text Box 15">
          <a:extLst>
            <a:ext uri="{FF2B5EF4-FFF2-40B4-BE49-F238E27FC236}">
              <a16:creationId xmlns:a16="http://schemas.microsoft.com/office/drawing/2014/main" id="{00000000-0008-0000-0500-00006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2" name="Text Box 15">
          <a:extLst>
            <a:ext uri="{FF2B5EF4-FFF2-40B4-BE49-F238E27FC236}">
              <a16:creationId xmlns:a16="http://schemas.microsoft.com/office/drawing/2014/main" id="{00000000-0008-0000-0500-00006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3" name="Text Box 15">
          <a:extLst>
            <a:ext uri="{FF2B5EF4-FFF2-40B4-BE49-F238E27FC236}">
              <a16:creationId xmlns:a16="http://schemas.microsoft.com/office/drawing/2014/main" id="{00000000-0008-0000-0500-00006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4" name="Text Box 15">
          <a:extLst>
            <a:ext uri="{FF2B5EF4-FFF2-40B4-BE49-F238E27FC236}">
              <a16:creationId xmlns:a16="http://schemas.microsoft.com/office/drawing/2014/main" id="{00000000-0008-0000-0500-00006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5" name="Text Box 15">
          <a:extLst>
            <a:ext uri="{FF2B5EF4-FFF2-40B4-BE49-F238E27FC236}">
              <a16:creationId xmlns:a16="http://schemas.microsoft.com/office/drawing/2014/main" id="{00000000-0008-0000-0500-00006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6" name="Text Box 15">
          <a:extLst>
            <a:ext uri="{FF2B5EF4-FFF2-40B4-BE49-F238E27FC236}">
              <a16:creationId xmlns:a16="http://schemas.microsoft.com/office/drawing/2014/main" id="{00000000-0008-0000-0500-00007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7" name="Text Box 15">
          <a:extLst>
            <a:ext uri="{FF2B5EF4-FFF2-40B4-BE49-F238E27FC236}">
              <a16:creationId xmlns:a16="http://schemas.microsoft.com/office/drawing/2014/main" id="{00000000-0008-0000-0500-00007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8" name="Text Box 15">
          <a:extLst>
            <a:ext uri="{FF2B5EF4-FFF2-40B4-BE49-F238E27FC236}">
              <a16:creationId xmlns:a16="http://schemas.microsoft.com/office/drawing/2014/main" id="{00000000-0008-0000-0500-00007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9" name="Text Box 15">
          <a:extLst>
            <a:ext uri="{FF2B5EF4-FFF2-40B4-BE49-F238E27FC236}">
              <a16:creationId xmlns:a16="http://schemas.microsoft.com/office/drawing/2014/main" id="{00000000-0008-0000-0500-00007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0" name="Text Box 15">
          <a:extLst>
            <a:ext uri="{FF2B5EF4-FFF2-40B4-BE49-F238E27FC236}">
              <a16:creationId xmlns:a16="http://schemas.microsoft.com/office/drawing/2014/main" id="{00000000-0008-0000-0500-00007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1" name="Text Box 15">
          <a:extLst>
            <a:ext uri="{FF2B5EF4-FFF2-40B4-BE49-F238E27FC236}">
              <a16:creationId xmlns:a16="http://schemas.microsoft.com/office/drawing/2014/main" id="{00000000-0008-0000-0500-00007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2" name="Text Box 15">
          <a:extLst>
            <a:ext uri="{FF2B5EF4-FFF2-40B4-BE49-F238E27FC236}">
              <a16:creationId xmlns:a16="http://schemas.microsoft.com/office/drawing/2014/main" id="{00000000-0008-0000-0500-00007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3" name="Text Box 15">
          <a:extLst>
            <a:ext uri="{FF2B5EF4-FFF2-40B4-BE49-F238E27FC236}">
              <a16:creationId xmlns:a16="http://schemas.microsoft.com/office/drawing/2014/main" id="{00000000-0008-0000-0500-00007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4" name="Text Box 15">
          <a:extLst>
            <a:ext uri="{FF2B5EF4-FFF2-40B4-BE49-F238E27FC236}">
              <a16:creationId xmlns:a16="http://schemas.microsoft.com/office/drawing/2014/main" id="{00000000-0008-0000-0500-00007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5" name="Text Box 15">
          <a:extLst>
            <a:ext uri="{FF2B5EF4-FFF2-40B4-BE49-F238E27FC236}">
              <a16:creationId xmlns:a16="http://schemas.microsoft.com/office/drawing/2014/main" id="{00000000-0008-0000-0500-00007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6" name="Text Box 15">
          <a:extLst>
            <a:ext uri="{FF2B5EF4-FFF2-40B4-BE49-F238E27FC236}">
              <a16:creationId xmlns:a16="http://schemas.microsoft.com/office/drawing/2014/main" id="{00000000-0008-0000-0500-00007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7" name="Text Box 15">
          <a:extLst>
            <a:ext uri="{FF2B5EF4-FFF2-40B4-BE49-F238E27FC236}">
              <a16:creationId xmlns:a16="http://schemas.microsoft.com/office/drawing/2014/main" id="{00000000-0008-0000-0500-00007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8" name="Text Box 15">
          <a:extLst>
            <a:ext uri="{FF2B5EF4-FFF2-40B4-BE49-F238E27FC236}">
              <a16:creationId xmlns:a16="http://schemas.microsoft.com/office/drawing/2014/main" id="{00000000-0008-0000-0500-00007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9" name="Text Box 15">
          <a:extLst>
            <a:ext uri="{FF2B5EF4-FFF2-40B4-BE49-F238E27FC236}">
              <a16:creationId xmlns:a16="http://schemas.microsoft.com/office/drawing/2014/main" id="{00000000-0008-0000-0500-00007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0" name="Text Box 15">
          <a:extLst>
            <a:ext uri="{FF2B5EF4-FFF2-40B4-BE49-F238E27FC236}">
              <a16:creationId xmlns:a16="http://schemas.microsoft.com/office/drawing/2014/main" id="{00000000-0008-0000-0500-00007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1" name="Text Box 15">
          <a:extLst>
            <a:ext uri="{FF2B5EF4-FFF2-40B4-BE49-F238E27FC236}">
              <a16:creationId xmlns:a16="http://schemas.microsoft.com/office/drawing/2014/main" id="{00000000-0008-0000-0500-00007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2" name="Text Box 15">
          <a:extLst>
            <a:ext uri="{FF2B5EF4-FFF2-40B4-BE49-F238E27FC236}">
              <a16:creationId xmlns:a16="http://schemas.microsoft.com/office/drawing/2014/main" id="{00000000-0008-0000-0500-00008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3" name="Text Box 15">
          <a:extLst>
            <a:ext uri="{FF2B5EF4-FFF2-40B4-BE49-F238E27FC236}">
              <a16:creationId xmlns:a16="http://schemas.microsoft.com/office/drawing/2014/main" id="{00000000-0008-0000-0500-00008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4" name="Text Box 15">
          <a:extLst>
            <a:ext uri="{FF2B5EF4-FFF2-40B4-BE49-F238E27FC236}">
              <a16:creationId xmlns:a16="http://schemas.microsoft.com/office/drawing/2014/main" id="{00000000-0008-0000-0500-00008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5" name="Text Box 15">
          <a:extLst>
            <a:ext uri="{FF2B5EF4-FFF2-40B4-BE49-F238E27FC236}">
              <a16:creationId xmlns:a16="http://schemas.microsoft.com/office/drawing/2014/main" id="{00000000-0008-0000-0500-00008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6" name="Text Box 15">
          <a:extLst>
            <a:ext uri="{FF2B5EF4-FFF2-40B4-BE49-F238E27FC236}">
              <a16:creationId xmlns:a16="http://schemas.microsoft.com/office/drawing/2014/main" id="{00000000-0008-0000-0500-00008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7" name="Text Box 15">
          <a:extLst>
            <a:ext uri="{FF2B5EF4-FFF2-40B4-BE49-F238E27FC236}">
              <a16:creationId xmlns:a16="http://schemas.microsoft.com/office/drawing/2014/main" id="{00000000-0008-0000-0500-00008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8" name="Text Box 15">
          <a:extLst>
            <a:ext uri="{FF2B5EF4-FFF2-40B4-BE49-F238E27FC236}">
              <a16:creationId xmlns:a16="http://schemas.microsoft.com/office/drawing/2014/main" id="{00000000-0008-0000-0500-00008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9" name="Text Box 15">
          <a:extLst>
            <a:ext uri="{FF2B5EF4-FFF2-40B4-BE49-F238E27FC236}">
              <a16:creationId xmlns:a16="http://schemas.microsoft.com/office/drawing/2014/main" id="{00000000-0008-0000-0500-00008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0" name="Text Box 15">
          <a:extLst>
            <a:ext uri="{FF2B5EF4-FFF2-40B4-BE49-F238E27FC236}">
              <a16:creationId xmlns:a16="http://schemas.microsoft.com/office/drawing/2014/main" id="{00000000-0008-0000-0500-00008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1" name="Text Box 15">
          <a:extLst>
            <a:ext uri="{FF2B5EF4-FFF2-40B4-BE49-F238E27FC236}">
              <a16:creationId xmlns:a16="http://schemas.microsoft.com/office/drawing/2014/main" id="{00000000-0008-0000-0500-00008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2" name="Text Box 15">
          <a:extLst>
            <a:ext uri="{FF2B5EF4-FFF2-40B4-BE49-F238E27FC236}">
              <a16:creationId xmlns:a16="http://schemas.microsoft.com/office/drawing/2014/main" id="{00000000-0008-0000-0500-00008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3" name="Text Box 15">
          <a:extLst>
            <a:ext uri="{FF2B5EF4-FFF2-40B4-BE49-F238E27FC236}">
              <a16:creationId xmlns:a16="http://schemas.microsoft.com/office/drawing/2014/main" id="{00000000-0008-0000-0500-00008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5" name="Text Box 15">
          <a:extLst>
            <a:ext uri="{FF2B5EF4-FFF2-40B4-BE49-F238E27FC236}">
              <a16:creationId xmlns:a16="http://schemas.microsoft.com/office/drawing/2014/main" id="{00000000-0008-0000-0500-00008D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6" name="Text Box 15">
          <a:extLst>
            <a:ext uri="{FF2B5EF4-FFF2-40B4-BE49-F238E27FC236}">
              <a16:creationId xmlns:a16="http://schemas.microsoft.com/office/drawing/2014/main" id="{00000000-0008-0000-0500-00008E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7" name="Text Box 15">
          <a:extLst>
            <a:ext uri="{FF2B5EF4-FFF2-40B4-BE49-F238E27FC236}">
              <a16:creationId xmlns:a16="http://schemas.microsoft.com/office/drawing/2014/main" id="{00000000-0008-0000-0500-00008F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8" name="Text Box 15">
          <a:extLst>
            <a:ext uri="{FF2B5EF4-FFF2-40B4-BE49-F238E27FC236}">
              <a16:creationId xmlns:a16="http://schemas.microsoft.com/office/drawing/2014/main" id="{00000000-0008-0000-0500-000090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9" name="Text Box 15">
          <a:extLst>
            <a:ext uri="{FF2B5EF4-FFF2-40B4-BE49-F238E27FC236}">
              <a16:creationId xmlns:a16="http://schemas.microsoft.com/office/drawing/2014/main" id="{00000000-0008-0000-0500-000091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0" name="Text Box 15">
          <a:extLst>
            <a:ext uri="{FF2B5EF4-FFF2-40B4-BE49-F238E27FC236}">
              <a16:creationId xmlns:a16="http://schemas.microsoft.com/office/drawing/2014/main" id="{00000000-0008-0000-0500-000092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1" name="Text Box 15">
          <a:extLst>
            <a:ext uri="{FF2B5EF4-FFF2-40B4-BE49-F238E27FC236}">
              <a16:creationId xmlns:a16="http://schemas.microsoft.com/office/drawing/2014/main" id="{00000000-0008-0000-0500-000093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2" name="Text Box 15">
          <a:extLst>
            <a:ext uri="{FF2B5EF4-FFF2-40B4-BE49-F238E27FC236}">
              <a16:creationId xmlns:a16="http://schemas.microsoft.com/office/drawing/2014/main" id="{00000000-0008-0000-0500-000094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3" name="Text Box 15">
          <a:extLst>
            <a:ext uri="{FF2B5EF4-FFF2-40B4-BE49-F238E27FC236}">
              <a16:creationId xmlns:a16="http://schemas.microsoft.com/office/drawing/2014/main" id="{00000000-0008-0000-0500-000095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4" name="Text Box 15">
          <a:extLst>
            <a:ext uri="{FF2B5EF4-FFF2-40B4-BE49-F238E27FC236}">
              <a16:creationId xmlns:a16="http://schemas.microsoft.com/office/drawing/2014/main" id="{00000000-0008-0000-0500-000096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5" name="Text Box 15">
          <a:extLst>
            <a:ext uri="{FF2B5EF4-FFF2-40B4-BE49-F238E27FC236}">
              <a16:creationId xmlns:a16="http://schemas.microsoft.com/office/drawing/2014/main" id="{00000000-0008-0000-0500-000097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6" name="Text Box 15">
          <a:extLst>
            <a:ext uri="{FF2B5EF4-FFF2-40B4-BE49-F238E27FC236}">
              <a16:creationId xmlns:a16="http://schemas.microsoft.com/office/drawing/2014/main" id="{00000000-0008-0000-0500-000098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7" name="Text Box 15">
          <a:extLst>
            <a:ext uri="{FF2B5EF4-FFF2-40B4-BE49-F238E27FC236}">
              <a16:creationId xmlns:a16="http://schemas.microsoft.com/office/drawing/2014/main" id="{00000000-0008-0000-0500-000099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8" name="Text Box 15">
          <a:extLst>
            <a:ext uri="{FF2B5EF4-FFF2-40B4-BE49-F238E27FC236}">
              <a16:creationId xmlns:a16="http://schemas.microsoft.com/office/drawing/2014/main" id="{00000000-0008-0000-0500-00009A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1179" name="Text Box 16">
          <a:extLst>
            <a:ext uri="{FF2B5EF4-FFF2-40B4-BE49-F238E27FC236}">
              <a16:creationId xmlns:a16="http://schemas.microsoft.com/office/drawing/2014/main" id="{00000000-0008-0000-0500-00009B04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84" name="Text Box 16">
          <a:extLst>
            <a:ext uri="{FF2B5EF4-FFF2-40B4-BE49-F238E27FC236}">
              <a16:creationId xmlns:a16="http://schemas.microsoft.com/office/drawing/2014/main" id="{00000000-0008-0000-0500-0000A0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85" name="Text Box 17">
          <a:extLst>
            <a:ext uri="{FF2B5EF4-FFF2-40B4-BE49-F238E27FC236}">
              <a16:creationId xmlns:a16="http://schemas.microsoft.com/office/drawing/2014/main" id="{00000000-0008-0000-0500-0000A1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86" name="Text Box 18">
          <a:extLst>
            <a:ext uri="{FF2B5EF4-FFF2-40B4-BE49-F238E27FC236}">
              <a16:creationId xmlns:a16="http://schemas.microsoft.com/office/drawing/2014/main" id="{00000000-0008-0000-0500-0000A2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87" name="Text Box 19">
          <a:extLst>
            <a:ext uri="{FF2B5EF4-FFF2-40B4-BE49-F238E27FC236}">
              <a16:creationId xmlns:a16="http://schemas.microsoft.com/office/drawing/2014/main" id="{00000000-0008-0000-0500-0000A3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88" name="Text Box 15">
          <a:extLst>
            <a:ext uri="{FF2B5EF4-FFF2-40B4-BE49-F238E27FC236}">
              <a16:creationId xmlns:a16="http://schemas.microsoft.com/office/drawing/2014/main" id="{00000000-0008-0000-0500-0000A4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89" name="Text Box 15">
          <a:extLst>
            <a:ext uri="{FF2B5EF4-FFF2-40B4-BE49-F238E27FC236}">
              <a16:creationId xmlns:a16="http://schemas.microsoft.com/office/drawing/2014/main" id="{00000000-0008-0000-0500-0000A504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1" name="Text Box 16">
          <a:extLst>
            <a:ext uri="{FF2B5EF4-FFF2-40B4-BE49-F238E27FC236}">
              <a16:creationId xmlns:a16="http://schemas.microsoft.com/office/drawing/2014/main" id="{00000000-0008-0000-0500-0000A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2" name="Text Box 17">
          <a:extLst>
            <a:ext uri="{FF2B5EF4-FFF2-40B4-BE49-F238E27FC236}">
              <a16:creationId xmlns:a16="http://schemas.microsoft.com/office/drawing/2014/main" id="{00000000-0008-0000-0500-0000A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3" name="Text Box 18">
          <a:extLst>
            <a:ext uri="{FF2B5EF4-FFF2-40B4-BE49-F238E27FC236}">
              <a16:creationId xmlns:a16="http://schemas.microsoft.com/office/drawing/2014/main" id="{00000000-0008-0000-0500-0000A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4" name="Text Box 19">
          <a:extLst>
            <a:ext uri="{FF2B5EF4-FFF2-40B4-BE49-F238E27FC236}">
              <a16:creationId xmlns:a16="http://schemas.microsoft.com/office/drawing/2014/main" id="{00000000-0008-0000-0500-0000A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35713"/>
    <xdr:sp macro="" textlink="">
      <xdr:nvSpPr>
        <xdr:cNvPr id="1195" name="Text Box 15">
          <a:extLst>
            <a:ext uri="{FF2B5EF4-FFF2-40B4-BE49-F238E27FC236}">
              <a16:creationId xmlns:a16="http://schemas.microsoft.com/office/drawing/2014/main" id="{00000000-0008-0000-0500-0000AB040000}"/>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6" name="Text Box 16">
          <a:extLst>
            <a:ext uri="{FF2B5EF4-FFF2-40B4-BE49-F238E27FC236}">
              <a16:creationId xmlns:a16="http://schemas.microsoft.com/office/drawing/2014/main" id="{00000000-0008-0000-0500-0000A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7" name="Text Box 17">
          <a:extLst>
            <a:ext uri="{FF2B5EF4-FFF2-40B4-BE49-F238E27FC236}">
              <a16:creationId xmlns:a16="http://schemas.microsoft.com/office/drawing/2014/main" id="{00000000-0008-0000-0500-0000A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8" name="Text Box 18">
          <a:extLst>
            <a:ext uri="{FF2B5EF4-FFF2-40B4-BE49-F238E27FC236}">
              <a16:creationId xmlns:a16="http://schemas.microsoft.com/office/drawing/2014/main" id="{00000000-0008-0000-0500-0000A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9" name="Text Box 19">
          <a:extLst>
            <a:ext uri="{FF2B5EF4-FFF2-40B4-BE49-F238E27FC236}">
              <a16:creationId xmlns:a16="http://schemas.microsoft.com/office/drawing/2014/main" id="{00000000-0008-0000-0500-0000A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127</xdr:row>
      <xdr:rowOff>0</xdr:rowOff>
    </xdr:from>
    <xdr:ext cx="95250" cy="213632"/>
    <xdr:sp macro="" textlink="">
      <xdr:nvSpPr>
        <xdr:cNvPr id="1200" name="Text Box 15">
          <a:extLst>
            <a:ext uri="{FF2B5EF4-FFF2-40B4-BE49-F238E27FC236}">
              <a16:creationId xmlns:a16="http://schemas.microsoft.com/office/drawing/2014/main" id="{00000000-0008-0000-0500-0000B0040000}"/>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01" name="Text Box 16">
          <a:extLst>
            <a:ext uri="{FF2B5EF4-FFF2-40B4-BE49-F238E27FC236}">
              <a16:creationId xmlns:a16="http://schemas.microsoft.com/office/drawing/2014/main" id="{00000000-0008-0000-0500-0000B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02" name="Text Box 17">
          <a:extLst>
            <a:ext uri="{FF2B5EF4-FFF2-40B4-BE49-F238E27FC236}">
              <a16:creationId xmlns:a16="http://schemas.microsoft.com/office/drawing/2014/main" id="{00000000-0008-0000-0500-0000B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03" name="Text Box 18">
          <a:extLst>
            <a:ext uri="{FF2B5EF4-FFF2-40B4-BE49-F238E27FC236}">
              <a16:creationId xmlns:a16="http://schemas.microsoft.com/office/drawing/2014/main" id="{00000000-0008-0000-0500-0000B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04" name="Text Box 19">
          <a:extLst>
            <a:ext uri="{FF2B5EF4-FFF2-40B4-BE49-F238E27FC236}">
              <a16:creationId xmlns:a16="http://schemas.microsoft.com/office/drawing/2014/main" id="{00000000-0008-0000-0500-0000B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05" name="Text Box 16">
          <a:extLst>
            <a:ext uri="{FF2B5EF4-FFF2-40B4-BE49-F238E27FC236}">
              <a16:creationId xmlns:a16="http://schemas.microsoft.com/office/drawing/2014/main" id="{00000000-0008-0000-0500-0000B5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06" name="Text Box 17">
          <a:extLst>
            <a:ext uri="{FF2B5EF4-FFF2-40B4-BE49-F238E27FC236}">
              <a16:creationId xmlns:a16="http://schemas.microsoft.com/office/drawing/2014/main" id="{00000000-0008-0000-0500-0000B6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07" name="Text Box 18">
          <a:extLst>
            <a:ext uri="{FF2B5EF4-FFF2-40B4-BE49-F238E27FC236}">
              <a16:creationId xmlns:a16="http://schemas.microsoft.com/office/drawing/2014/main" id="{00000000-0008-0000-0500-0000B7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08" name="Text Box 19">
          <a:extLst>
            <a:ext uri="{FF2B5EF4-FFF2-40B4-BE49-F238E27FC236}">
              <a16:creationId xmlns:a16="http://schemas.microsoft.com/office/drawing/2014/main" id="{00000000-0008-0000-0500-0000B8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209" name="Text Box 15">
          <a:extLst>
            <a:ext uri="{FF2B5EF4-FFF2-40B4-BE49-F238E27FC236}">
              <a16:creationId xmlns:a16="http://schemas.microsoft.com/office/drawing/2014/main" id="{00000000-0008-0000-0500-0000B9040000}"/>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0" name="Text Box 16">
          <a:extLst>
            <a:ext uri="{FF2B5EF4-FFF2-40B4-BE49-F238E27FC236}">
              <a16:creationId xmlns:a16="http://schemas.microsoft.com/office/drawing/2014/main" id="{00000000-0008-0000-0500-0000BA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1" name="Text Box 17">
          <a:extLst>
            <a:ext uri="{FF2B5EF4-FFF2-40B4-BE49-F238E27FC236}">
              <a16:creationId xmlns:a16="http://schemas.microsoft.com/office/drawing/2014/main" id="{00000000-0008-0000-0500-0000BB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2" name="Text Box 18">
          <a:extLst>
            <a:ext uri="{FF2B5EF4-FFF2-40B4-BE49-F238E27FC236}">
              <a16:creationId xmlns:a16="http://schemas.microsoft.com/office/drawing/2014/main" id="{00000000-0008-0000-0500-0000BC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3" name="Text Box 19">
          <a:extLst>
            <a:ext uri="{FF2B5EF4-FFF2-40B4-BE49-F238E27FC236}">
              <a16:creationId xmlns:a16="http://schemas.microsoft.com/office/drawing/2014/main" id="{00000000-0008-0000-0500-0000BD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14" name="Text Box 15">
          <a:extLst>
            <a:ext uri="{FF2B5EF4-FFF2-40B4-BE49-F238E27FC236}">
              <a16:creationId xmlns:a16="http://schemas.microsoft.com/office/drawing/2014/main" id="{00000000-0008-0000-0500-0000BE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5" name="Text Box 16">
          <a:extLst>
            <a:ext uri="{FF2B5EF4-FFF2-40B4-BE49-F238E27FC236}">
              <a16:creationId xmlns:a16="http://schemas.microsoft.com/office/drawing/2014/main" id="{00000000-0008-0000-0500-0000BF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6" name="Text Box 17">
          <a:extLst>
            <a:ext uri="{FF2B5EF4-FFF2-40B4-BE49-F238E27FC236}">
              <a16:creationId xmlns:a16="http://schemas.microsoft.com/office/drawing/2014/main" id="{00000000-0008-0000-0500-0000C0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7" name="Text Box 18">
          <a:extLst>
            <a:ext uri="{FF2B5EF4-FFF2-40B4-BE49-F238E27FC236}">
              <a16:creationId xmlns:a16="http://schemas.microsoft.com/office/drawing/2014/main" id="{00000000-0008-0000-0500-0000C1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8" name="Text Box 19">
          <a:extLst>
            <a:ext uri="{FF2B5EF4-FFF2-40B4-BE49-F238E27FC236}">
              <a16:creationId xmlns:a16="http://schemas.microsoft.com/office/drawing/2014/main" id="{00000000-0008-0000-0500-0000C2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19" name="Text Box 16">
          <a:extLst>
            <a:ext uri="{FF2B5EF4-FFF2-40B4-BE49-F238E27FC236}">
              <a16:creationId xmlns:a16="http://schemas.microsoft.com/office/drawing/2014/main" id="{00000000-0008-0000-0500-0000C3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0" name="Text Box 17">
          <a:extLst>
            <a:ext uri="{FF2B5EF4-FFF2-40B4-BE49-F238E27FC236}">
              <a16:creationId xmlns:a16="http://schemas.microsoft.com/office/drawing/2014/main" id="{00000000-0008-0000-0500-0000C4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1" name="Text Box 18">
          <a:extLst>
            <a:ext uri="{FF2B5EF4-FFF2-40B4-BE49-F238E27FC236}">
              <a16:creationId xmlns:a16="http://schemas.microsoft.com/office/drawing/2014/main" id="{00000000-0008-0000-0500-0000C5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2" name="Text Box 19">
          <a:extLst>
            <a:ext uri="{FF2B5EF4-FFF2-40B4-BE49-F238E27FC236}">
              <a16:creationId xmlns:a16="http://schemas.microsoft.com/office/drawing/2014/main" id="{00000000-0008-0000-0500-0000C6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442269"/>
    <xdr:sp macro="" textlink="">
      <xdr:nvSpPr>
        <xdr:cNvPr id="1223" name="Text Box 15">
          <a:extLst>
            <a:ext uri="{FF2B5EF4-FFF2-40B4-BE49-F238E27FC236}">
              <a16:creationId xmlns:a16="http://schemas.microsoft.com/office/drawing/2014/main" id="{00000000-0008-0000-0500-0000C7040000}"/>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4" name="Text Box 16">
          <a:extLst>
            <a:ext uri="{FF2B5EF4-FFF2-40B4-BE49-F238E27FC236}">
              <a16:creationId xmlns:a16="http://schemas.microsoft.com/office/drawing/2014/main" id="{00000000-0008-0000-0500-0000C8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5" name="Text Box 17">
          <a:extLst>
            <a:ext uri="{FF2B5EF4-FFF2-40B4-BE49-F238E27FC236}">
              <a16:creationId xmlns:a16="http://schemas.microsoft.com/office/drawing/2014/main" id="{00000000-0008-0000-0500-0000C9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6" name="Text Box 18">
          <a:extLst>
            <a:ext uri="{FF2B5EF4-FFF2-40B4-BE49-F238E27FC236}">
              <a16:creationId xmlns:a16="http://schemas.microsoft.com/office/drawing/2014/main" id="{00000000-0008-0000-0500-0000CA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7" name="Text Box 19">
          <a:extLst>
            <a:ext uri="{FF2B5EF4-FFF2-40B4-BE49-F238E27FC236}">
              <a16:creationId xmlns:a16="http://schemas.microsoft.com/office/drawing/2014/main" id="{00000000-0008-0000-0500-0000CB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1228" name="Text Box 15">
          <a:extLst>
            <a:ext uri="{FF2B5EF4-FFF2-40B4-BE49-F238E27FC236}">
              <a16:creationId xmlns:a16="http://schemas.microsoft.com/office/drawing/2014/main" id="{00000000-0008-0000-0500-0000CC040000}"/>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9" name="Text Box 16">
          <a:extLst>
            <a:ext uri="{FF2B5EF4-FFF2-40B4-BE49-F238E27FC236}">
              <a16:creationId xmlns:a16="http://schemas.microsoft.com/office/drawing/2014/main" id="{00000000-0008-0000-0500-0000CD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30" name="Text Box 17">
          <a:extLst>
            <a:ext uri="{FF2B5EF4-FFF2-40B4-BE49-F238E27FC236}">
              <a16:creationId xmlns:a16="http://schemas.microsoft.com/office/drawing/2014/main" id="{00000000-0008-0000-0500-0000CE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31" name="Text Box 18">
          <a:extLst>
            <a:ext uri="{FF2B5EF4-FFF2-40B4-BE49-F238E27FC236}">
              <a16:creationId xmlns:a16="http://schemas.microsoft.com/office/drawing/2014/main" id="{00000000-0008-0000-0500-0000CF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32" name="Text Box 19">
          <a:extLst>
            <a:ext uri="{FF2B5EF4-FFF2-40B4-BE49-F238E27FC236}">
              <a16:creationId xmlns:a16="http://schemas.microsoft.com/office/drawing/2014/main" id="{00000000-0008-0000-0500-0000D0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3" name="Text Box 16">
          <a:extLst>
            <a:ext uri="{FF2B5EF4-FFF2-40B4-BE49-F238E27FC236}">
              <a16:creationId xmlns:a16="http://schemas.microsoft.com/office/drawing/2014/main" id="{00000000-0008-0000-0500-0000D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4" name="Text Box 17">
          <a:extLst>
            <a:ext uri="{FF2B5EF4-FFF2-40B4-BE49-F238E27FC236}">
              <a16:creationId xmlns:a16="http://schemas.microsoft.com/office/drawing/2014/main" id="{00000000-0008-0000-0500-0000D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5" name="Text Box 18">
          <a:extLst>
            <a:ext uri="{FF2B5EF4-FFF2-40B4-BE49-F238E27FC236}">
              <a16:creationId xmlns:a16="http://schemas.microsoft.com/office/drawing/2014/main" id="{00000000-0008-0000-0500-0000D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6" name="Text Box 19">
          <a:extLst>
            <a:ext uri="{FF2B5EF4-FFF2-40B4-BE49-F238E27FC236}">
              <a16:creationId xmlns:a16="http://schemas.microsoft.com/office/drawing/2014/main" id="{00000000-0008-0000-0500-0000D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237" name="Text Box 15">
          <a:extLst>
            <a:ext uri="{FF2B5EF4-FFF2-40B4-BE49-F238E27FC236}">
              <a16:creationId xmlns:a16="http://schemas.microsoft.com/office/drawing/2014/main" id="{00000000-0008-0000-0500-0000D5040000}"/>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38" name="Text Box 15">
          <a:extLst>
            <a:ext uri="{FF2B5EF4-FFF2-40B4-BE49-F238E27FC236}">
              <a16:creationId xmlns:a16="http://schemas.microsoft.com/office/drawing/2014/main" id="{00000000-0008-0000-0500-0000D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9" name="Text Box 16">
          <a:extLst>
            <a:ext uri="{FF2B5EF4-FFF2-40B4-BE49-F238E27FC236}">
              <a16:creationId xmlns:a16="http://schemas.microsoft.com/office/drawing/2014/main" id="{00000000-0008-0000-0500-0000D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0" name="Text Box 17">
          <a:extLst>
            <a:ext uri="{FF2B5EF4-FFF2-40B4-BE49-F238E27FC236}">
              <a16:creationId xmlns:a16="http://schemas.microsoft.com/office/drawing/2014/main" id="{00000000-0008-0000-0500-0000D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1" name="Text Box 18">
          <a:extLst>
            <a:ext uri="{FF2B5EF4-FFF2-40B4-BE49-F238E27FC236}">
              <a16:creationId xmlns:a16="http://schemas.microsoft.com/office/drawing/2014/main" id="{00000000-0008-0000-0500-0000D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2" name="Text Box 19">
          <a:extLst>
            <a:ext uri="{FF2B5EF4-FFF2-40B4-BE49-F238E27FC236}">
              <a16:creationId xmlns:a16="http://schemas.microsoft.com/office/drawing/2014/main" id="{00000000-0008-0000-0500-0000D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43" name="Text Box 15">
          <a:extLst>
            <a:ext uri="{FF2B5EF4-FFF2-40B4-BE49-F238E27FC236}">
              <a16:creationId xmlns:a16="http://schemas.microsoft.com/office/drawing/2014/main" id="{00000000-0008-0000-0500-0000DB040000}"/>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4" name="Text Box 16">
          <a:extLst>
            <a:ext uri="{FF2B5EF4-FFF2-40B4-BE49-F238E27FC236}">
              <a16:creationId xmlns:a16="http://schemas.microsoft.com/office/drawing/2014/main" id="{00000000-0008-0000-0500-0000D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5" name="Text Box 17">
          <a:extLst>
            <a:ext uri="{FF2B5EF4-FFF2-40B4-BE49-F238E27FC236}">
              <a16:creationId xmlns:a16="http://schemas.microsoft.com/office/drawing/2014/main" id="{00000000-0008-0000-0500-0000D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6" name="Text Box 18">
          <a:extLst>
            <a:ext uri="{FF2B5EF4-FFF2-40B4-BE49-F238E27FC236}">
              <a16:creationId xmlns:a16="http://schemas.microsoft.com/office/drawing/2014/main" id="{00000000-0008-0000-0500-0000D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7" name="Text Box 19">
          <a:extLst>
            <a:ext uri="{FF2B5EF4-FFF2-40B4-BE49-F238E27FC236}">
              <a16:creationId xmlns:a16="http://schemas.microsoft.com/office/drawing/2014/main" id="{00000000-0008-0000-0500-0000D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48" name="Text Box 15">
          <a:extLst>
            <a:ext uri="{FF2B5EF4-FFF2-40B4-BE49-F238E27FC236}">
              <a16:creationId xmlns:a16="http://schemas.microsoft.com/office/drawing/2014/main" id="{00000000-0008-0000-0500-0000E0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331"/>
    <xdr:sp macro="" textlink="">
      <xdr:nvSpPr>
        <xdr:cNvPr id="1249" name="Text Box 15">
          <a:extLst>
            <a:ext uri="{FF2B5EF4-FFF2-40B4-BE49-F238E27FC236}">
              <a16:creationId xmlns:a16="http://schemas.microsoft.com/office/drawing/2014/main" id="{00000000-0008-0000-0500-0000E1040000}"/>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50" name="Text Box 16">
          <a:extLst>
            <a:ext uri="{FF2B5EF4-FFF2-40B4-BE49-F238E27FC236}">
              <a16:creationId xmlns:a16="http://schemas.microsoft.com/office/drawing/2014/main" id="{00000000-0008-0000-0500-0000E2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51" name="Text Box 17">
          <a:extLst>
            <a:ext uri="{FF2B5EF4-FFF2-40B4-BE49-F238E27FC236}">
              <a16:creationId xmlns:a16="http://schemas.microsoft.com/office/drawing/2014/main" id="{00000000-0008-0000-0500-0000E3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52" name="Text Box 18">
          <a:extLst>
            <a:ext uri="{FF2B5EF4-FFF2-40B4-BE49-F238E27FC236}">
              <a16:creationId xmlns:a16="http://schemas.microsoft.com/office/drawing/2014/main" id="{00000000-0008-0000-0500-0000E4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53" name="Text Box 19">
          <a:extLst>
            <a:ext uri="{FF2B5EF4-FFF2-40B4-BE49-F238E27FC236}">
              <a16:creationId xmlns:a16="http://schemas.microsoft.com/office/drawing/2014/main" id="{00000000-0008-0000-0500-0000E5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54" name="Text Box 15">
          <a:extLst>
            <a:ext uri="{FF2B5EF4-FFF2-40B4-BE49-F238E27FC236}">
              <a16:creationId xmlns:a16="http://schemas.microsoft.com/office/drawing/2014/main" id="{00000000-0008-0000-0500-0000E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255" name="Text Box 15">
          <a:extLst>
            <a:ext uri="{FF2B5EF4-FFF2-40B4-BE49-F238E27FC236}">
              <a16:creationId xmlns:a16="http://schemas.microsoft.com/office/drawing/2014/main" id="{00000000-0008-0000-0500-0000E7040000}"/>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56" name="Text Box 15">
          <a:extLst>
            <a:ext uri="{FF2B5EF4-FFF2-40B4-BE49-F238E27FC236}">
              <a16:creationId xmlns:a16="http://schemas.microsoft.com/office/drawing/2014/main" id="{00000000-0008-0000-0500-0000E8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57" name="Text Box 16">
          <a:extLst>
            <a:ext uri="{FF2B5EF4-FFF2-40B4-BE49-F238E27FC236}">
              <a16:creationId xmlns:a16="http://schemas.microsoft.com/office/drawing/2014/main" id="{00000000-0008-0000-0500-0000E9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58" name="Text Box 17">
          <a:extLst>
            <a:ext uri="{FF2B5EF4-FFF2-40B4-BE49-F238E27FC236}">
              <a16:creationId xmlns:a16="http://schemas.microsoft.com/office/drawing/2014/main" id="{00000000-0008-0000-0500-0000EA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59" name="Text Box 18">
          <a:extLst>
            <a:ext uri="{FF2B5EF4-FFF2-40B4-BE49-F238E27FC236}">
              <a16:creationId xmlns:a16="http://schemas.microsoft.com/office/drawing/2014/main" id="{00000000-0008-0000-0500-0000EB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0" name="Text Box 19">
          <a:extLst>
            <a:ext uri="{FF2B5EF4-FFF2-40B4-BE49-F238E27FC236}">
              <a16:creationId xmlns:a16="http://schemas.microsoft.com/office/drawing/2014/main" id="{00000000-0008-0000-0500-0000EC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61" name="Text Box 15">
          <a:extLst>
            <a:ext uri="{FF2B5EF4-FFF2-40B4-BE49-F238E27FC236}">
              <a16:creationId xmlns:a16="http://schemas.microsoft.com/office/drawing/2014/main" id="{00000000-0008-0000-0500-0000ED040000}"/>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2" name="Text Box 16">
          <a:extLst>
            <a:ext uri="{FF2B5EF4-FFF2-40B4-BE49-F238E27FC236}">
              <a16:creationId xmlns:a16="http://schemas.microsoft.com/office/drawing/2014/main" id="{00000000-0008-0000-0500-0000EE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3" name="Text Box 17">
          <a:extLst>
            <a:ext uri="{FF2B5EF4-FFF2-40B4-BE49-F238E27FC236}">
              <a16:creationId xmlns:a16="http://schemas.microsoft.com/office/drawing/2014/main" id="{00000000-0008-0000-0500-0000EF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4" name="Text Box 18">
          <a:extLst>
            <a:ext uri="{FF2B5EF4-FFF2-40B4-BE49-F238E27FC236}">
              <a16:creationId xmlns:a16="http://schemas.microsoft.com/office/drawing/2014/main" id="{00000000-0008-0000-0500-0000F0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5" name="Text Box 19">
          <a:extLst>
            <a:ext uri="{FF2B5EF4-FFF2-40B4-BE49-F238E27FC236}">
              <a16:creationId xmlns:a16="http://schemas.microsoft.com/office/drawing/2014/main" id="{00000000-0008-0000-0500-0000F1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66" name="Text Box 15">
          <a:extLst>
            <a:ext uri="{FF2B5EF4-FFF2-40B4-BE49-F238E27FC236}">
              <a16:creationId xmlns:a16="http://schemas.microsoft.com/office/drawing/2014/main" id="{00000000-0008-0000-0500-0000F2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7" name="Text Box 16">
          <a:extLst>
            <a:ext uri="{FF2B5EF4-FFF2-40B4-BE49-F238E27FC236}">
              <a16:creationId xmlns:a16="http://schemas.microsoft.com/office/drawing/2014/main" id="{00000000-0008-0000-0500-0000F3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8" name="Text Box 17">
          <a:extLst>
            <a:ext uri="{FF2B5EF4-FFF2-40B4-BE49-F238E27FC236}">
              <a16:creationId xmlns:a16="http://schemas.microsoft.com/office/drawing/2014/main" id="{00000000-0008-0000-0500-0000F4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9" name="Text Box 18">
          <a:extLst>
            <a:ext uri="{FF2B5EF4-FFF2-40B4-BE49-F238E27FC236}">
              <a16:creationId xmlns:a16="http://schemas.microsoft.com/office/drawing/2014/main" id="{00000000-0008-0000-0500-0000F5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0" name="Text Box 19">
          <a:extLst>
            <a:ext uri="{FF2B5EF4-FFF2-40B4-BE49-F238E27FC236}">
              <a16:creationId xmlns:a16="http://schemas.microsoft.com/office/drawing/2014/main" id="{00000000-0008-0000-0500-0000F6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71" name="Text Box 15">
          <a:extLst>
            <a:ext uri="{FF2B5EF4-FFF2-40B4-BE49-F238E27FC236}">
              <a16:creationId xmlns:a16="http://schemas.microsoft.com/office/drawing/2014/main" id="{00000000-0008-0000-0500-0000F704000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2" name="Text Box 16">
          <a:extLst>
            <a:ext uri="{FF2B5EF4-FFF2-40B4-BE49-F238E27FC236}">
              <a16:creationId xmlns:a16="http://schemas.microsoft.com/office/drawing/2014/main" id="{00000000-0008-0000-0500-0000F8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3" name="Text Box 17">
          <a:extLst>
            <a:ext uri="{FF2B5EF4-FFF2-40B4-BE49-F238E27FC236}">
              <a16:creationId xmlns:a16="http://schemas.microsoft.com/office/drawing/2014/main" id="{00000000-0008-0000-0500-0000F9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4" name="Text Box 18">
          <a:extLst>
            <a:ext uri="{FF2B5EF4-FFF2-40B4-BE49-F238E27FC236}">
              <a16:creationId xmlns:a16="http://schemas.microsoft.com/office/drawing/2014/main" id="{00000000-0008-0000-0500-0000FA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5" name="Text Box 19">
          <a:extLst>
            <a:ext uri="{FF2B5EF4-FFF2-40B4-BE49-F238E27FC236}">
              <a16:creationId xmlns:a16="http://schemas.microsoft.com/office/drawing/2014/main" id="{00000000-0008-0000-0500-0000FB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76" name="Text Box 15">
          <a:extLst>
            <a:ext uri="{FF2B5EF4-FFF2-40B4-BE49-F238E27FC236}">
              <a16:creationId xmlns:a16="http://schemas.microsoft.com/office/drawing/2014/main" id="{00000000-0008-0000-0500-0000FC04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7" name="Text Box 16">
          <a:extLst>
            <a:ext uri="{FF2B5EF4-FFF2-40B4-BE49-F238E27FC236}">
              <a16:creationId xmlns:a16="http://schemas.microsoft.com/office/drawing/2014/main" id="{00000000-0008-0000-0500-0000FD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8" name="Text Box 17">
          <a:extLst>
            <a:ext uri="{FF2B5EF4-FFF2-40B4-BE49-F238E27FC236}">
              <a16:creationId xmlns:a16="http://schemas.microsoft.com/office/drawing/2014/main" id="{00000000-0008-0000-0500-0000FE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9" name="Text Box 18">
          <a:extLst>
            <a:ext uri="{FF2B5EF4-FFF2-40B4-BE49-F238E27FC236}">
              <a16:creationId xmlns:a16="http://schemas.microsoft.com/office/drawing/2014/main" id="{00000000-0008-0000-0500-0000FF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0" name="Text Box 19">
          <a:extLst>
            <a:ext uri="{FF2B5EF4-FFF2-40B4-BE49-F238E27FC236}">
              <a16:creationId xmlns:a16="http://schemas.microsoft.com/office/drawing/2014/main" id="{00000000-0008-0000-0500-00000005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81" name="Text Box 15">
          <a:extLst>
            <a:ext uri="{FF2B5EF4-FFF2-40B4-BE49-F238E27FC236}">
              <a16:creationId xmlns:a16="http://schemas.microsoft.com/office/drawing/2014/main" id="{00000000-0008-0000-0500-000001050000}"/>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82" name="Text Box 15">
          <a:extLst>
            <a:ext uri="{FF2B5EF4-FFF2-40B4-BE49-F238E27FC236}">
              <a16:creationId xmlns:a16="http://schemas.microsoft.com/office/drawing/2014/main" id="{00000000-0008-0000-0500-000002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3" name="Text Box 16">
          <a:extLst>
            <a:ext uri="{FF2B5EF4-FFF2-40B4-BE49-F238E27FC236}">
              <a16:creationId xmlns:a16="http://schemas.microsoft.com/office/drawing/2014/main" id="{00000000-0008-0000-0500-000003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4" name="Text Box 17">
          <a:extLst>
            <a:ext uri="{FF2B5EF4-FFF2-40B4-BE49-F238E27FC236}">
              <a16:creationId xmlns:a16="http://schemas.microsoft.com/office/drawing/2014/main" id="{00000000-0008-0000-0500-000004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5" name="Text Box 18">
          <a:extLst>
            <a:ext uri="{FF2B5EF4-FFF2-40B4-BE49-F238E27FC236}">
              <a16:creationId xmlns:a16="http://schemas.microsoft.com/office/drawing/2014/main" id="{00000000-0008-0000-0500-000005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6" name="Text Box 19">
          <a:extLst>
            <a:ext uri="{FF2B5EF4-FFF2-40B4-BE49-F238E27FC236}">
              <a16:creationId xmlns:a16="http://schemas.microsoft.com/office/drawing/2014/main" id="{00000000-0008-0000-0500-000006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87" name="Text Box 15">
          <a:extLst>
            <a:ext uri="{FF2B5EF4-FFF2-40B4-BE49-F238E27FC236}">
              <a16:creationId xmlns:a16="http://schemas.microsoft.com/office/drawing/2014/main" id="{00000000-0008-0000-0500-000007050000}"/>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8" name="Text Box 16">
          <a:extLst>
            <a:ext uri="{FF2B5EF4-FFF2-40B4-BE49-F238E27FC236}">
              <a16:creationId xmlns:a16="http://schemas.microsoft.com/office/drawing/2014/main" id="{00000000-0008-0000-0500-000008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9" name="Text Box 17">
          <a:extLst>
            <a:ext uri="{FF2B5EF4-FFF2-40B4-BE49-F238E27FC236}">
              <a16:creationId xmlns:a16="http://schemas.microsoft.com/office/drawing/2014/main" id="{00000000-0008-0000-0500-000009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0" name="Text Box 18">
          <a:extLst>
            <a:ext uri="{FF2B5EF4-FFF2-40B4-BE49-F238E27FC236}">
              <a16:creationId xmlns:a16="http://schemas.microsoft.com/office/drawing/2014/main" id="{00000000-0008-0000-0500-00000A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1" name="Text Box 19">
          <a:extLst>
            <a:ext uri="{FF2B5EF4-FFF2-40B4-BE49-F238E27FC236}">
              <a16:creationId xmlns:a16="http://schemas.microsoft.com/office/drawing/2014/main" id="{00000000-0008-0000-0500-00000B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92" name="Text Box 15">
          <a:extLst>
            <a:ext uri="{FF2B5EF4-FFF2-40B4-BE49-F238E27FC236}">
              <a16:creationId xmlns:a16="http://schemas.microsoft.com/office/drawing/2014/main" id="{00000000-0008-0000-0500-00000C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93" name="Text Box 16">
          <a:extLst>
            <a:ext uri="{FF2B5EF4-FFF2-40B4-BE49-F238E27FC236}">
              <a16:creationId xmlns:a16="http://schemas.microsoft.com/office/drawing/2014/main" id="{00000000-0008-0000-0500-00000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94" name="Text Box 17">
          <a:extLst>
            <a:ext uri="{FF2B5EF4-FFF2-40B4-BE49-F238E27FC236}">
              <a16:creationId xmlns:a16="http://schemas.microsoft.com/office/drawing/2014/main" id="{00000000-0008-0000-0500-00000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95" name="Text Box 18">
          <a:extLst>
            <a:ext uri="{FF2B5EF4-FFF2-40B4-BE49-F238E27FC236}">
              <a16:creationId xmlns:a16="http://schemas.microsoft.com/office/drawing/2014/main" id="{00000000-0008-0000-0500-00000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96" name="Text Box 19">
          <a:extLst>
            <a:ext uri="{FF2B5EF4-FFF2-40B4-BE49-F238E27FC236}">
              <a16:creationId xmlns:a16="http://schemas.microsoft.com/office/drawing/2014/main" id="{00000000-0008-0000-0500-00001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97" name="Text Box 16">
          <a:extLst>
            <a:ext uri="{FF2B5EF4-FFF2-40B4-BE49-F238E27FC236}">
              <a16:creationId xmlns:a16="http://schemas.microsoft.com/office/drawing/2014/main" id="{00000000-0008-0000-0500-00001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98" name="Text Box 17">
          <a:extLst>
            <a:ext uri="{FF2B5EF4-FFF2-40B4-BE49-F238E27FC236}">
              <a16:creationId xmlns:a16="http://schemas.microsoft.com/office/drawing/2014/main" id="{00000000-0008-0000-0500-00001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99" name="Text Box 18">
          <a:extLst>
            <a:ext uri="{FF2B5EF4-FFF2-40B4-BE49-F238E27FC236}">
              <a16:creationId xmlns:a16="http://schemas.microsoft.com/office/drawing/2014/main" id="{00000000-0008-0000-0500-00001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00" name="Text Box 19">
          <a:extLst>
            <a:ext uri="{FF2B5EF4-FFF2-40B4-BE49-F238E27FC236}">
              <a16:creationId xmlns:a16="http://schemas.microsoft.com/office/drawing/2014/main" id="{00000000-0008-0000-0500-00001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01" name="Text Box 16">
          <a:extLst>
            <a:ext uri="{FF2B5EF4-FFF2-40B4-BE49-F238E27FC236}">
              <a16:creationId xmlns:a16="http://schemas.microsoft.com/office/drawing/2014/main" id="{00000000-0008-0000-0500-00001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02" name="Text Box 17">
          <a:extLst>
            <a:ext uri="{FF2B5EF4-FFF2-40B4-BE49-F238E27FC236}">
              <a16:creationId xmlns:a16="http://schemas.microsoft.com/office/drawing/2014/main" id="{00000000-0008-0000-0500-00001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03" name="Text Box 18">
          <a:extLst>
            <a:ext uri="{FF2B5EF4-FFF2-40B4-BE49-F238E27FC236}">
              <a16:creationId xmlns:a16="http://schemas.microsoft.com/office/drawing/2014/main" id="{00000000-0008-0000-0500-00001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04" name="Text Box 19">
          <a:extLst>
            <a:ext uri="{FF2B5EF4-FFF2-40B4-BE49-F238E27FC236}">
              <a16:creationId xmlns:a16="http://schemas.microsoft.com/office/drawing/2014/main" id="{00000000-0008-0000-0500-00001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05" name="Text Box 15">
          <a:extLst>
            <a:ext uri="{FF2B5EF4-FFF2-40B4-BE49-F238E27FC236}">
              <a16:creationId xmlns:a16="http://schemas.microsoft.com/office/drawing/2014/main" id="{00000000-0008-0000-0500-00001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6" name="Text Box 16">
          <a:extLst>
            <a:ext uri="{FF2B5EF4-FFF2-40B4-BE49-F238E27FC236}">
              <a16:creationId xmlns:a16="http://schemas.microsoft.com/office/drawing/2014/main" id="{00000000-0008-0000-0500-00001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7" name="Text Box 17">
          <a:extLst>
            <a:ext uri="{FF2B5EF4-FFF2-40B4-BE49-F238E27FC236}">
              <a16:creationId xmlns:a16="http://schemas.microsoft.com/office/drawing/2014/main" id="{00000000-0008-0000-0500-00001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8" name="Text Box 18">
          <a:extLst>
            <a:ext uri="{FF2B5EF4-FFF2-40B4-BE49-F238E27FC236}">
              <a16:creationId xmlns:a16="http://schemas.microsoft.com/office/drawing/2014/main" id="{00000000-0008-0000-0500-00001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9" name="Text Box 19">
          <a:extLst>
            <a:ext uri="{FF2B5EF4-FFF2-40B4-BE49-F238E27FC236}">
              <a16:creationId xmlns:a16="http://schemas.microsoft.com/office/drawing/2014/main" id="{00000000-0008-0000-0500-00001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10" name="Text Box 15">
          <a:extLst>
            <a:ext uri="{FF2B5EF4-FFF2-40B4-BE49-F238E27FC236}">
              <a16:creationId xmlns:a16="http://schemas.microsoft.com/office/drawing/2014/main" id="{00000000-0008-0000-0500-00001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311" name="Text Box 15">
          <a:extLst>
            <a:ext uri="{FF2B5EF4-FFF2-40B4-BE49-F238E27FC236}">
              <a16:creationId xmlns:a16="http://schemas.microsoft.com/office/drawing/2014/main" id="{00000000-0008-0000-0500-00001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12" name="Text Box 16">
          <a:extLst>
            <a:ext uri="{FF2B5EF4-FFF2-40B4-BE49-F238E27FC236}">
              <a16:creationId xmlns:a16="http://schemas.microsoft.com/office/drawing/2014/main" id="{00000000-0008-0000-0500-00002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13" name="Text Box 17">
          <a:extLst>
            <a:ext uri="{FF2B5EF4-FFF2-40B4-BE49-F238E27FC236}">
              <a16:creationId xmlns:a16="http://schemas.microsoft.com/office/drawing/2014/main" id="{00000000-0008-0000-0500-00002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14" name="Text Box 18">
          <a:extLst>
            <a:ext uri="{FF2B5EF4-FFF2-40B4-BE49-F238E27FC236}">
              <a16:creationId xmlns:a16="http://schemas.microsoft.com/office/drawing/2014/main" id="{00000000-0008-0000-0500-00002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15" name="Text Box 15">
          <a:extLst>
            <a:ext uri="{FF2B5EF4-FFF2-40B4-BE49-F238E27FC236}">
              <a16:creationId xmlns:a16="http://schemas.microsoft.com/office/drawing/2014/main" id="{00000000-0008-0000-0500-00002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16" name="Text Box 16">
          <a:extLst>
            <a:ext uri="{FF2B5EF4-FFF2-40B4-BE49-F238E27FC236}">
              <a16:creationId xmlns:a16="http://schemas.microsoft.com/office/drawing/2014/main" id="{00000000-0008-0000-0500-00002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17" name="Text Box 17">
          <a:extLst>
            <a:ext uri="{FF2B5EF4-FFF2-40B4-BE49-F238E27FC236}">
              <a16:creationId xmlns:a16="http://schemas.microsoft.com/office/drawing/2014/main" id="{00000000-0008-0000-0500-00002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18" name="Text Box 18">
          <a:extLst>
            <a:ext uri="{FF2B5EF4-FFF2-40B4-BE49-F238E27FC236}">
              <a16:creationId xmlns:a16="http://schemas.microsoft.com/office/drawing/2014/main" id="{00000000-0008-0000-0500-00002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19" name="Text Box 19">
          <a:extLst>
            <a:ext uri="{FF2B5EF4-FFF2-40B4-BE49-F238E27FC236}">
              <a16:creationId xmlns:a16="http://schemas.microsoft.com/office/drawing/2014/main" id="{00000000-0008-0000-0500-00002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20" name="Text Box 15">
          <a:extLst>
            <a:ext uri="{FF2B5EF4-FFF2-40B4-BE49-F238E27FC236}">
              <a16:creationId xmlns:a16="http://schemas.microsoft.com/office/drawing/2014/main" id="{00000000-0008-0000-0500-00002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1" name="Text Box 16">
          <a:extLst>
            <a:ext uri="{FF2B5EF4-FFF2-40B4-BE49-F238E27FC236}">
              <a16:creationId xmlns:a16="http://schemas.microsoft.com/office/drawing/2014/main" id="{00000000-0008-0000-0500-00002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2" name="Text Box 17">
          <a:extLst>
            <a:ext uri="{FF2B5EF4-FFF2-40B4-BE49-F238E27FC236}">
              <a16:creationId xmlns:a16="http://schemas.microsoft.com/office/drawing/2014/main" id="{00000000-0008-0000-0500-00002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3" name="Text Box 18">
          <a:extLst>
            <a:ext uri="{FF2B5EF4-FFF2-40B4-BE49-F238E27FC236}">
              <a16:creationId xmlns:a16="http://schemas.microsoft.com/office/drawing/2014/main" id="{00000000-0008-0000-0500-00002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4" name="Text Box 19">
          <a:extLst>
            <a:ext uri="{FF2B5EF4-FFF2-40B4-BE49-F238E27FC236}">
              <a16:creationId xmlns:a16="http://schemas.microsoft.com/office/drawing/2014/main" id="{00000000-0008-0000-0500-00002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25" name="Text Box 16">
          <a:extLst>
            <a:ext uri="{FF2B5EF4-FFF2-40B4-BE49-F238E27FC236}">
              <a16:creationId xmlns:a16="http://schemas.microsoft.com/office/drawing/2014/main" id="{00000000-0008-0000-0500-00002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26" name="Text Box 17">
          <a:extLst>
            <a:ext uri="{FF2B5EF4-FFF2-40B4-BE49-F238E27FC236}">
              <a16:creationId xmlns:a16="http://schemas.microsoft.com/office/drawing/2014/main" id="{00000000-0008-0000-0500-00002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27" name="Text Box 18">
          <a:extLst>
            <a:ext uri="{FF2B5EF4-FFF2-40B4-BE49-F238E27FC236}">
              <a16:creationId xmlns:a16="http://schemas.microsoft.com/office/drawing/2014/main" id="{00000000-0008-0000-0500-00002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28" name="Text Box 19">
          <a:extLst>
            <a:ext uri="{FF2B5EF4-FFF2-40B4-BE49-F238E27FC236}">
              <a16:creationId xmlns:a16="http://schemas.microsoft.com/office/drawing/2014/main" id="{00000000-0008-0000-0500-00003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29" name="Text Box 16">
          <a:extLst>
            <a:ext uri="{FF2B5EF4-FFF2-40B4-BE49-F238E27FC236}">
              <a16:creationId xmlns:a16="http://schemas.microsoft.com/office/drawing/2014/main" id="{00000000-0008-0000-0500-00003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30" name="Text Box 17">
          <a:extLst>
            <a:ext uri="{FF2B5EF4-FFF2-40B4-BE49-F238E27FC236}">
              <a16:creationId xmlns:a16="http://schemas.microsoft.com/office/drawing/2014/main" id="{00000000-0008-0000-0500-00003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31" name="Text Box 18">
          <a:extLst>
            <a:ext uri="{FF2B5EF4-FFF2-40B4-BE49-F238E27FC236}">
              <a16:creationId xmlns:a16="http://schemas.microsoft.com/office/drawing/2014/main" id="{00000000-0008-0000-0500-00003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32" name="Text Box 19">
          <a:extLst>
            <a:ext uri="{FF2B5EF4-FFF2-40B4-BE49-F238E27FC236}">
              <a16:creationId xmlns:a16="http://schemas.microsoft.com/office/drawing/2014/main" id="{00000000-0008-0000-0500-00003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33" name="Text Box 16">
          <a:extLst>
            <a:ext uri="{FF2B5EF4-FFF2-40B4-BE49-F238E27FC236}">
              <a16:creationId xmlns:a16="http://schemas.microsoft.com/office/drawing/2014/main" id="{00000000-0008-0000-0500-00003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34" name="Text Box 17">
          <a:extLst>
            <a:ext uri="{FF2B5EF4-FFF2-40B4-BE49-F238E27FC236}">
              <a16:creationId xmlns:a16="http://schemas.microsoft.com/office/drawing/2014/main" id="{00000000-0008-0000-0500-00003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35" name="Text Box 18">
          <a:extLst>
            <a:ext uri="{FF2B5EF4-FFF2-40B4-BE49-F238E27FC236}">
              <a16:creationId xmlns:a16="http://schemas.microsoft.com/office/drawing/2014/main" id="{00000000-0008-0000-0500-00003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36" name="Text Box 19">
          <a:extLst>
            <a:ext uri="{FF2B5EF4-FFF2-40B4-BE49-F238E27FC236}">
              <a16:creationId xmlns:a16="http://schemas.microsoft.com/office/drawing/2014/main" id="{00000000-0008-0000-0500-00003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37" name="Text Box 15">
          <a:extLst>
            <a:ext uri="{FF2B5EF4-FFF2-40B4-BE49-F238E27FC236}">
              <a16:creationId xmlns:a16="http://schemas.microsoft.com/office/drawing/2014/main" id="{00000000-0008-0000-0500-00003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8" name="Text Box 16">
          <a:extLst>
            <a:ext uri="{FF2B5EF4-FFF2-40B4-BE49-F238E27FC236}">
              <a16:creationId xmlns:a16="http://schemas.microsoft.com/office/drawing/2014/main" id="{00000000-0008-0000-0500-00003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9" name="Text Box 17">
          <a:extLst>
            <a:ext uri="{FF2B5EF4-FFF2-40B4-BE49-F238E27FC236}">
              <a16:creationId xmlns:a16="http://schemas.microsoft.com/office/drawing/2014/main" id="{00000000-0008-0000-0500-00003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40" name="Text Box 18">
          <a:extLst>
            <a:ext uri="{FF2B5EF4-FFF2-40B4-BE49-F238E27FC236}">
              <a16:creationId xmlns:a16="http://schemas.microsoft.com/office/drawing/2014/main" id="{00000000-0008-0000-0500-00003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41" name="Text Box 19">
          <a:extLst>
            <a:ext uri="{FF2B5EF4-FFF2-40B4-BE49-F238E27FC236}">
              <a16:creationId xmlns:a16="http://schemas.microsoft.com/office/drawing/2014/main" id="{00000000-0008-0000-0500-00003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42" name="Text Box 15">
          <a:extLst>
            <a:ext uri="{FF2B5EF4-FFF2-40B4-BE49-F238E27FC236}">
              <a16:creationId xmlns:a16="http://schemas.microsoft.com/office/drawing/2014/main" id="{00000000-0008-0000-0500-00003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343" name="Text Box 15">
          <a:extLst>
            <a:ext uri="{FF2B5EF4-FFF2-40B4-BE49-F238E27FC236}">
              <a16:creationId xmlns:a16="http://schemas.microsoft.com/office/drawing/2014/main" id="{00000000-0008-0000-0500-00003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44" name="Text Box 16">
          <a:extLst>
            <a:ext uri="{FF2B5EF4-FFF2-40B4-BE49-F238E27FC236}">
              <a16:creationId xmlns:a16="http://schemas.microsoft.com/office/drawing/2014/main" id="{00000000-0008-0000-0500-00004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45" name="Text Box 17">
          <a:extLst>
            <a:ext uri="{FF2B5EF4-FFF2-40B4-BE49-F238E27FC236}">
              <a16:creationId xmlns:a16="http://schemas.microsoft.com/office/drawing/2014/main" id="{00000000-0008-0000-0500-00004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46" name="Text Box 18">
          <a:extLst>
            <a:ext uri="{FF2B5EF4-FFF2-40B4-BE49-F238E27FC236}">
              <a16:creationId xmlns:a16="http://schemas.microsoft.com/office/drawing/2014/main" id="{00000000-0008-0000-0500-00004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47" name="Text Box 15">
          <a:extLst>
            <a:ext uri="{FF2B5EF4-FFF2-40B4-BE49-F238E27FC236}">
              <a16:creationId xmlns:a16="http://schemas.microsoft.com/office/drawing/2014/main" id="{00000000-0008-0000-0500-00004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48" name="Text Box 16">
          <a:extLst>
            <a:ext uri="{FF2B5EF4-FFF2-40B4-BE49-F238E27FC236}">
              <a16:creationId xmlns:a16="http://schemas.microsoft.com/office/drawing/2014/main" id="{00000000-0008-0000-0500-00004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49" name="Text Box 17">
          <a:extLst>
            <a:ext uri="{FF2B5EF4-FFF2-40B4-BE49-F238E27FC236}">
              <a16:creationId xmlns:a16="http://schemas.microsoft.com/office/drawing/2014/main" id="{00000000-0008-0000-0500-00004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0" name="Text Box 18">
          <a:extLst>
            <a:ext uri="{FF2B5EF4-FFF2-40B4-BE49-F238E27FC236}">
              <a16:creationId xmlns:a16="http://schemas.microsoft.com/office/drawing/2014/main" id="{00000000-0008-0000-0500-00004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1" name="Text Box 19">
          <a:extLst>
            <a:ext uri="{FF2B5EF4-FFF2-40B4-BE49-F238E27FC236}">
              <a16:creationId xmlns:a16="http://schemas.microsoft.com/office/drawing/2014/main" id="{00000000-0008-0000-0500-00004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52" name="Text Box 15">
          <a:extLst>
            <a:ext uri="{FF2B5EF4-FFF2-40B4-BE49-F238E27FC236}">
              <a16:creationId xmlns:a16="http://schemas.microsoft.com/office/drawing/2014/main" id="{00000000-0008-0000-0500-00004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3" name="Text Box 16">
          <a:extLst>
            <a:ext uri="{FF2B5EF4-FFF2-40B4-BE49-F238E27FC236}">
              <a16:creationId xmlns:a16="http://schemas.microsoft.com/office/drawing/2014/main" id="{00000000-0008-0000-0500-00004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4" name="Text Box 17">
          <a:extLst>
            <a:ext uri="{FF2B5EF4-FFF2-40B4-BE49-F238E27FC236}">
              <a16:creationId xmlns:a16="http://schemas.microsoft.com/office/drawing/2014/main" id="{00000000-0008-0000-0500-00004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5" name="Text Box 18">
          <a:extLst>
            <a:ext uri="{FF2B5EF4-FFF2-40B4-BE49-F238E27FC236}">
              <a16:creationId xmlns:a16="http://schemas.microsoft.com/office/drawing/2014/main" id="{00000000-0008-0000-0500-00004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6" name="Text Box 19">
          <a:extLst>
            <a:ext uri="{FF2B5EF4-FFF2-40B4-BE49-F238E27FC236}">
              <a16:creationId xmlns:a16="http://schemas.microsoft.com/office/drawing/2014/main" id="{00000000-0008-0000-0500-00004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7" name="Text Box 16">
          <a:extLst>
            <a:ext uri="{FF2B5EF4-FFF2-40B4-BE49-F238E27FC236}">
              <a16:creationId xmlns:a16="http://schemas.microsoft.com/office/drawing/2014/main" id="{00000000-0008-0000-0500-00004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8" name="Text Box 17">
          <a:extLst>
            <a:ext uri="{FF2B5EF4-FFF2-40B4-BE49-F238E27FC236}">
              <a16:creationId xmlns:a16="http://schemas.microsoft.com/office/drawing/2014/main" id="{00000000-0008-0000-0500-00004E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9" name="Text Box 18">
          <a:extLst>
            <a:ext uri="{FF2B5EF4-FFF2-40B4-BE49-F238E27FC236}">
              <a16:creationId xmlns:a16="http://schemas.microsoft.com/office/drawing/2014/main" id="{00000000-0008-0000-0500-00004F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60" name="Text Box 19">
          <a:extLst>
            <a:ext uri="{FF2B5EF4-FFF2-40B4-BE49-F238E27FC236}">
              <a16:creationId xmlns:a16="http://schemas.microsoft.com/office/drawing/2014/main" id="{00000000-0008-0000-0500-000050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61" name="Text Box 16">
          <a:extLst>
            <a:ext uri="{FF2B5EF4-FFF2-40B4-BE49-F238E27FC236}">
              <a16:creationId xmlns:a16="http://schemas.microsoft.com/office/drawing/2014/main" id="{00000000-0008-0000-0500-00005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62" name="Text Box 17">
          <a:extLst>
            <a:ext uri="{FF2B5EF4-FFF2-40B4-BE49-F238E27FC236}">
              <a16:creationId xmlns:a16="http://schemas.microsoft.com/office/drawing/2014/main" id="{00000000-0008-0000-0500-000052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63" name="Text Box 18">
          <a:extLst>
            <a:ext uri="{FF2B5EF4-FFF2-40B4-BE49-F238E27FC236}">
              <a16:creationId xmlns:a16="http://schemas.microsoft.com/office/drawing/2014/main" id="{00000000-0008-0000-0500-000053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64" name="Text Box 19">
          <a:extLst>
            <a:ext uri="{FF2B5EF4-FFF2-40B4-BE49-F238E27FC236}">
              <a16:creationId xmlns:a16="http://schemas.microsoft.com/office/drawing/2014/main" id="{00000000-0008-0000-0500-000054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65" name="Text Box 16">
          <a:extLst>
            <a:ext uri="{FF2B5EF4-FFF2-40B4-BE49-F238E27FC236}">
              <a16:creationId xmlns:a16="http://schemas.microsoft.com/office/drawing/2014/main" id="{00000000-0008-0000-0500-000055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66" name="Text Box 17">
          <a:extLst>
            <a:ext uri="{FF2B5EF4-FFF2-40B4-BE49-F238E27FC236}">
              <a16:creationId xmlns:a16="http://schemas.microsoft.com/office/drawing/2014/main" id="{00000000-0008-0000-0500-000056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67" name="Text Box 18">
          <a:extLst>
            <a:ext uri="{FF2B5EF4-FFF2-40B4-BE49-F238E27FC236}">
              <a16:creationId xmlns:a16="http://schemas.microsoft.com/office/drawing/2014/main" id="{00000000-0008-0000-0500-000057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68" name="Text Box 19">
          <a:extLst>
            <a:ext uri="{FF2B5EF4-FFF2-40B4-BE49-F238E27FC236}">
              <a16:creationId xmlns:a16="http://schemas.microsoft.com/office/drawing/2014/main" id="{00000000-0008-0000-0500-000058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69" name="Text Box 15">
          <a:extLst>
            <a:ext uri="{FF2B5EF4-FFF2-40B4-BE49-F238E27FC236}">
              <a16:creationId xmlns:a16="http://schemas.microsoft.com/office/drawing/2014/main" id="{00000000-0008-0000-0500-000059050000}"/>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0" name="Text Box 16">
          <a:extLst>
            <a:ext uri="{FF2B5EF4-FFF2-40B4-BE49-F238E27FC236}">
              <a16:creationId xmlns:a16="http://schemas.microsoft.com/office/drawing/2014/main" id="{00000000-0008-0000-0500-00005A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1" name="Text Box 17">
          <a:extLst>
            <a:ext uri="{FF2B5EF4-FFF2-40B4-BE49-F238E27FC236}">
              <a16:creationId xmlns:a16="http://schemas.microsoft.com/office/drawing/2014/main" id="{00000000-0008-0000-0500-00005B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2" name="Text Box 18">
          <a:extLst>
            <a:ext uri="{FF2B5EF4-FFF2-40B4-BE49-F238E27FC236}">
              <a16:creationId xmlns:a16="http://schemas.microsoft.com/office/drawing/2014/main" id="{00000000-0008-0000-0500-00005C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3" name="Text Box 19">
          <a:extLst>
            <a:ext uri="{FF2B5EF4-FFF2-40B4-BE49-F238E27FC236}">
              <a16:creationId xmlns:a16="http://schemas.microsoft.com/office/drawing/2014/main" id="{00000000-0008-0000-0500-00005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374" name="Text Box 15">
          <a:extLst>
            <a:ext uri="{FF2B5EF4-FFF2-40B4-BE49-F238E27FC236}">
              <a16:creationId xmlns:a16="http://schemas.microsoft.com/office/drawing/2014/main" id="{00000000-0008-0000-0500-00005E050000}"/>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75" name="Text Box 16">
          <a:extLst>
            <a:ext uri="{FF2B5EF4-FFF2-40B4-BE49-F238E27FC236}">
              <a16:creationId xmlns:a16="http://schemas.microsoft.com/office/drawing/2014/main" id="{00000000-0008-0000-0500-00005F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76" name="Text Box 17">
          <a:extLst>
            <a:ext uri="{FF2B5EF4-FFF2-40B4-BE49-F238E27FC236}">
              <a16:creationId xmlns:a16="http://schemas.microsoft.com/office/drawing/2014/main" id="{00000000-0008-0000-0500-000060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77" name="Text Box 18">
          <a:extLst>
            <a:ext uri="{FF2B5EF4-FFF2-40B4-BE49-F238E27FC236}">
              <a16:creationId xmlns:a16="http://schemas.microsoft.com/office/drawing/2014/main" id="{00000000-0008-0000-0500-00006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78" name="Text Box 16">
          <a:extLst>
            <a:ext uri="{FF2B5EF4-FFF2-40B4-BE49-F238E27FC236}">
              <a16:creationId xmlns:a16="http://schemas.microsoft.com/office/drawing/2014/main" id="{00000000-0008-0000-0500-000062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79" name="Text Box 17">
          <a:extLst>
            <a:ext uri="{FF2B5EF4-FFF2-40B4-BE49-F238E27FC236}">
              <a16:creationId xmlns:a16="http://schemas.microsoft.com/office/drawing/2014/main" id="{00000000-0008-0000-0500-000063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0" name="Text Box 18">
          <a:extLst>
            <a:ext uri="{FF2B5EF4-FFF2-40B4-BE49-F238E27FC236}">
              <a16:creationId xmlns:a16="http://schemas.microsoft.com/office/drawing/2014/main" id="{00000000-0008-0000-0500-000064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1" name="Text Box 19">
          <a:extLst>
            <a:ext uri="{FF2B5EF4-FFF2-40B4-BE49-F238E27FC236}">
              <a16:creationId xmlns:a16="http://schemas.microsoft.com/office/drawing/2014/main" id="{00000000-0008-0000-0500-000065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82" name="Text Box 15">
          <a:extLst>
            <a:ext uri="{FF2B5EF4-FFF2-40B4-BE49-F238E27FC236}">
              <a16:creationId xmlns:a16="http://schemas.microsoft.com/office/drawing/2014/main" id="{00000000-0008-0000-0500-000066050000}"/>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3" name="Text Box 16">
          <a:extLst>
            <a:ext uri="{FF2B5EF4-FFF2-40B4-BE49-F238E27FC236}">
              <a16:creationId xmlns:a16="http://schemas.microsoft.com/office/drawing/2014/main" id="{00000000-0008-0000-0500-000067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4" name="Text Box 17">
          <a:extLst>
            <a:ext uri="{FF2B5EF4-FFF2-40B4-BE49-F238E27FC236}">
              <a16:creationId xmlns:a16="http://schemas.microsoft.com/office/drawing/2014/main" id="{00000000-0008-0000-0500-000068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5" name="Text Box 18">
          <a:extLst>
            <a:ext uri="{FF2B5EF4-FFF2-40B4-BE49-F238E27FC236}">
              <a16:creationId xmlns:a16="http://schemas.microsoft.com/office/drawing/2014/main" id="{00000000-0008-0000-0500-000069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6" name="Text Box 19">
          <a:extLst>
            <a:ext uri="{FF2B5EF4-FFF2-40B4-BE49-F238E27FC236}">
              <a16:creationId xmlns:a16="http://schemas.microsoft.com/office/drawing/2014/main" id="{00000000-0008-0000-0500-00006A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7" name="Text Box 16">
          <a:extLst>
            <a:ext uri="{FF2B5EF4-FFF2-40B4-BE49-F238E27FC236}">
              <a16:creationId xmlns:a16="http://schemas.microsoft.com/office/drawing/2014/main" id="{00000000-0008-0000-0500-00006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8" name="Text Box 17">
          <a:extLst>
            <a:ext uri="{FF2B5EF4-FFF2-40B4-BE49-F238E27FC236}">
              <a16:creationId xmlns:a16="http://schemas.microsoft.com/office/drawing/2014/main" id="{00000000-0008-0000-0500-00006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9" name="Text Box 18">
          <a:extLst>
            <a:ext uri="{FF2B5EF4-FFF2-40B4-BE49-F238E27FC236}">
              <a16:creationId xmlns:a16="http://schemas.microsoft.com/office/drawing/2014/main" id="{00000000-0008-0000-0500-00006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90" name="Text Box 19">
          <a:extLst>
            <a:ext uri="{FF2B5EF4-FFF2-40B4-BE49-F238E27FC236}">
              <a16:creationId xmlns:a16="http://schemas.microsoft.com/office/drawing/2014/main" id="{00000000-0008-0000-0500-00006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91" name="Text Box 16">
          <a:extLst>
            <a:ext uri="{FF2B5EF4-FFF2-40B4-BE49-F238E27FC236}">
              <a16:creationId xmlns:a16="http://schemas.microsoft.com/office/drawing/2014/main" id="{00000000-0008-0000-0500-00006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92" name="Text Box 17">
          <a:extLst>
            <a:ext uri="{FF2B5EF4-FFF2-40B4-BE49-F238E27FC236}">
              <a16:creationId xmlns:a16="http://schemas.microsoft.com/office/drawing/2014/main" id="{00000000-0008-0000-0500-00007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93" name="Text Box 18">
          <a:extLst>
            <a:ext uri="{FF2B5EF4-FFF2-40B4-BE49-F238E27FC236}">
              <a16:creationId xmlns:a16="http://schemas.microsoft.com/office/drawing/2014/main" id="{00000000-0008-0000-0500-00007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94" name="Text Box 19">
          <a:extLst>
            <a:ext uri="{FF2B5EF4-FFF2-40B4-BE49-F238E27FC236}">
              <a16:creationId xmlns:a16="http://schemas.microsoft.com/office/drawing/2014/main" id="{00000000-0008-0000-0500-00007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95" name="Text Box 16">
          <a:extLst>
            <a:ext uri="{FF2B5EF4-FFF2-40B4-BE49-F238E27FC236}">
              <a16:creationId xmlns:a16="http://schemas.microsoft.com/office/drawing/2014/main" id="{00000000-0008-0000-0500-00007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96" name="Text Box 17">
          <a:extLst>
            <a:ext uri="{FF2B5EF4-FFF2-40B4-BE49-F238E27FC236}">
              <a16:creationId xmlns:a16="http://schemas.microsoft.com/office/drawing/2014/main" id="{00000000-0008-0000-0500-000074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97" name="Text Box 18">
          <a:extLst>
            <a:ext uri="{FF2B5EF4-FFF2-40B4-BE49-F238E27FC236}">
              <a16:creationId xmlns:a16="http://schemas.microsoft.com/office/drawing/2014/main" id="{00000000-0008-0000-0500-00007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98" name="Text Box 19">
          <a:extLst>
            <a:ext uri="{FF2B5EF4-FFF2-40B4-BE49-F238E27FC236}">
              <a16:creationId xmlns:a16="http://schemas.microsoft.com/office/drawing/2014/main" id="{00000000-0008-0000-0500-00007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99" name="Text Box 15">
          <a:extLst>
            <a:ext uri="{FF2B5EF4-FFF2-40B4-BE49-F238E27FC236}">
              <a16:creationId xmlns:a16="http://schemas.microsoft.com/office/drawing/2014/main" id="{00000000-0008-0000-0500-000077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0" name="Text Box 16">
          <a:extLst>
            <a:ext uri="{FF2B5EF4-FFF2-40B4-BE49-F238E27FC236}">
              <a16:creationId xmlns:a16="http://schemas.microsoft.com/office/drawing/2014/main" id="{00000000-0008-0000-0500-00007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1" name="Text Box 17">
          <a:extLst>
            <a:ext uri="{FF2B5EF4-FFF2-40B4-BE49-F238E27FC236}">
              <a16:creationId xmlns:a16="http://schemas.microsoft.com/office/drawing/2014/main" id="{00000000-0008-0000-0500-00007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2" name="Text Box 18">
          <a:extLst>
            <a:ext uri="{FF2B5EF4-FFF2-40B4-BE49-F238E27FC236}">
              <a16:creationId xmlns:a16="http://schemas.microsoft.com/office/drawing/2014/main" id="{00000000-0008-0000-0500-00007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3" name="Text Box 19">
          <a:extLst>
            <a:ext uri="{FF2B5EF4-FFF2-40B4-BE49-F238E27FC236}">
              <a16:creationId xmlns:a16="http://schemas.microsoft.com/office/drawing/2014/main" id="{00000000-0008-0000-0500-00007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404" name="Text Box 15">
          <a:extLst>
            <a:ext uri="{FF2B5EF4-FFF2-40B4-BE49-F238E27FC236}">
              <a16:creationId xmlns:a16="http://schemas.microsoft.com/office/drawing/2014/main" id="{00000000-0008-0000-0500-00007C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05" name="Text Box 16">
          <a:extLst>
            <a:ext uri="{FF2B5EF4-FFF2-40B4-BE49-F238E27FC236}">
              <a16:creationId xmlns:a16="http://schemas.microsoft.com/office/drawing/2014/main" id="{00000000-0008-0000-0500-00007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06" name="Text Box 17">
          <a:extLst>
            <a:ext uri="{FF2B5EF4-FFF2-40B4-BE49-F238E27FC236}">
              <a16:creationId xmlns:a16="http://schemas.microsoft.com/office/drawing/2014/main" id="{00000000-0008-0000-0500-00007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07" name="Text Box 18">
          <a:extLst>
            <a:ext uri="{FF2B5EF4-FFF2-40B4-BE49-F238E27FC236}">
              <a16:creationId xmlns:a16="http://schemas.microsoft.com/office/drawing/2014/main" id="{00000000-0008-0000-0500-00007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08" name="Text Box 16">
          <a:extLst>
            <a:ext uri="{FF2B5EF4-FFF2-40B4-BE49-F238E27FC236}">
              <a16:creationId xmlns:a16="http://schemas.microsoft.com/office/drawing/2014/main" id="{00000000-0008-0000-0500-00008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09" name="Text Box 17">
          <a:extLst>
            <a:ext uri="{FF2B5EF4-FFF2-40B4-BE49-F238E27FC236}">
              <a16:creationId xmlns:a16="http://schemas.microsoft.com/office/drawing/2014/main" id="{00000000-0008-0000-0500-00008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0" name="Text Box 18">
          <a:extLst>
            <a:ext uri="{FF2B5EF4-FFF2-40B4-BE49-F238E27FC236}">
              <a16:creationId xmlns:a16="http://schemas.microsoft.com/office/drawing/2014/main" id="{00000000-0008-0000-0500-00008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1" name="Text Box 19">
          <a:extLst>
            <a:ext uri="{FF2B5EF4-FFF2-40B4-BE49-F238E27FC236}">
              <a16:creationId xmlns:a16="http://schemas.microsoft.com/office/drawing/2014/main" id="{00000000-0008-0000-0500-00008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2" name="Text Box 16">
          <a:extLst>
            <a:ext uri="{FF2B5EF4-FFF2-40B4-BE49-F238E27FC236}">
              <a16:creationId xmlns:a16="http://schemas.microsoft.com/office/drawing/2014/main" id="{00000000-0008-0000-0500-00008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3" name="Text Box 17">
          <a:extLst>
            <a:ext uri="{FF2B5EF4-FFF2-40B4-BE49-F238E27FC236}">
              <a16:creationId xmlns:a16="http://schemas.microsoft.com/office/drawing/2014/main" id="{00000000-0008-0000-0500-00008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4" name="Text Box 18">
          <a:extLst>
            <a:ext uri="{FF2B5EF4-FFF2-40B4-BE49-F238E27FC236}">
              <a16:creationId xmlns:a16="http://schemas.microsoft.com/office/drawing/2014/main" id="{00000000-0008-0000-0500-00008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5" name="Text Box 19">
          <a:extLst>
            <a:ext uri="{FF2B5EF4-FFF2-40B4-BE49-F238E27FC236}">
              <a16:creationId xmlns:a16="http://schemas.microsoft.com/office/drawing/2014/main" id="{00000000-0008-0000-0500-00008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6" name="Text Box 16">
          <a:extLst>
            <a:ext uri="{FF2B5EF4-FFF2-40B4-BE49-F238E27FC236}">
              <a16:creationId xmlns:a16="http://schemas.microsoft.com/office/drawing/2014/main" id="{00000000-0008-0000-0500-00008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7" name="Text Box 17">
          <a:extLst>
            <a:ext uri="{FF2B5EF4-FFF2-40B4-BE49-F238E27FC236}">
              <a16:creationId xmlns:a16="http://schemas.microsoft.com/office/drawing/2014/main" id="{00000000-0008-0000-0500-00008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8" name="Text Box 18">
          <a:extLst>
            <a:ext uri="{FF2B5EF4-FFF2-40B4-BE49-F238E27FC236}">
              <a16:creationId xmlns:a16="http://schemas.microsoft.com/office/drawing/2014/main" id="{00000000-0008-0000-0500-00008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9" name="Text Box 19">
          <a:extLst>
            <a:ext uri="{FF2B5EF4-FFF2-40B4-BE49-F238E27FC236}">
              <a16:creationId xmlns:a16="http://schemas.microsoft.com/office/drawing/2014/main" id="{00000000-0008-0000-0500-00008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20" name="Text Box 16">
          <a:extLst>
            <a:ext uri="{FF2B5EF4-FFF2-40B4-BE49-F238E27FC236}">
              <a16:creationId xmlns:a16="http://schemas.microsoft.com/office/drawing/2014/main" id="{00000000-0008-0000-0500-00008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21" name="Text Box 17">
          <a:extLst>
            <a:ext uri="{FF2B5EF4-FFF2-40B4-BE49-F238E27FC236}">
              <a16:creationId xmlns:a16="http://schemas.microsoft.com/office/drawing/2014/main" id="{00000000-0008-0000-0500-00008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22" name="Text Box 18">
          <a:extLst>
            <a:ext uri="{FF2B5EF4-FFF2-40B4-BE49-F238E27FC236}">
              <a16:creationId xmlns:a16="http://schemas.microsoft.com/office/drawing/2014/main" id="{00000000-0008-0000-0500-00008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23" name="Text Box 19">
          <a:extLst>
            <a:ext uri="{FF2B5EF4-FFF2-40B4-BE49-F238E27FC236}">
              <a16:creationId xmlns:a16="http://schemas.microsoft.com/office/drawing/2014/main" id="{00000000-0008-0000-0500-00008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24" name="Text Box 16">
          <a:extLst>
            <a:ext uri="{FF2B5EF4-FFF2-40B4-BE49-F238E27FC236}">
              <a16:creationId xmlns:a16="http://schemas.microsoft.com/office/drawing/2014/main" id="{00000000-0008-0000-0500-00009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25" name="Text Box 17">
          <a:extLst>
            <a:ext uri="{FF2B5EF4-FFF2-40B4-BE49-F238E27FC236}">
              <a16:creationId xmlns:a16="http://schemas.microsoft.com/office/drawing/2014/main" id="{00000000-0008-0000-0500-000091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26" name="Text Box 18">
          <a:extLst>
            <a:ext uri="{FF2B5EF4-FFF2-40B4-BE49-F238E27FC236}">
              <a16:creationId xmlns:a16="http://schemas.microsoft.com/office/drawing/2014/main" id="{00000000-0008-0000-0500-000092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27" name="Text Box 19">
          <a:extLst>
            <a:ext uri="{FF2B5EF4-FFF2-40B4-BE49-F238E27FC236}">
              <a16:creationId xmlns:a16="http://schemas.microsoft.com/office/drawing/2014/main" id="{00000000-0008-0000-0500-00009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428" name="Text Box 15">
          <a:extLst>
            <a:ext uri="{FF2B5EF4-FFF2-40B4-BE49-F238E27FC236}">
              <a16:creationId xmlns:a16="http://schemas.microsoft.com/office/drawing/2014/main" id="{00000000-0008-0000-0500-000094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29" name="Text Box 16">
          <a:extLst>
            <a:ext uri="{FF2B5EF4-FFF2-40B4-BE49-F238E27FC236}">
              <a16:creationId xmlns:a16="http://schemas.microsoft.com/office/drawing/2014/main" id="{00000000-0008-0000-0500-00009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30" name="Text Box 17">
          <a:extLst>
            <a:ext uri="{FF2B5EF4-FFF2-40B4-BE49-F238E27FC236}">
              <a16:creationId xmlns:a16="http://schemas.microsoft.com/office/drawing/2014/main" id="{00000000-0008-0000-0500-00009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31" name="Text Box 18">
          <a:extLst>
            <a:ext uri="{FF2B5EF4-FFF2-40B4-BE49-F238E27FC236}">
              <a16:creationId xmlns:a16="http://schemas.microsoft.com/office/drawing/2014/main" id="{00000000-0008-0000-0500-00009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32" name="Text Box 19">
          <a:extLst>
            <a:ext uri="{FF2B5EF4-FFF2-40B4-BE49-F238E27FC236}">
              <a16:creationId xmlns:a16="http://schemas.microsoft.com/office/drawing/2014/main" id="{00000000-0008-0000-0500-00009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433" name="Text Box 15">
          <a:extLst>
            <a:ext uri="{FF2B5EF4-FFF2-40B4-BE49-F238E27FC236}">
              <a16:creationId xmlns:a16="http://schemas.microsoft.com/office/drawing/2014/main" id="{00000000-0008-0000-0500-000099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34" name="Text Box 16">
          <a:extLst>
            <a:ext uri="{FF2B5EF4-FFF2-40B4-BE49-F238E27FC236}">
              <a16:creationId xmlns:a16="http://schemas.microsoft.com/office/drawing/2014/main" id="{00000000-0008-0000-0500-00009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35" name="Text Box 17">
          <a:extLst>
            <a:ext uri="{FF2B5EF4-FFF2-40B4-BE49-F238E27FC236}">
              <a16:creationId xmlns:a16="http://schemas.microsoft.com/office/drawing/2014/main" id="{00000000-0008-0000-0500-00009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36" name="Text Box 18">
          <a:extLst>
            <a:ext uri="{FF2B5EF4-FFF2-40B4-BE49-F238E27FC236}">
              <a16:creationId xmlns:a16="http://schemas.microsoft.com/office/drawing/2014/main" id="{00000000-0008-0000-0500-00009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37" name="Text Box 16">
          <a:extLst>
            <a:ext uri="{FF2B5EF4-FFF2-40B4-BE49-F238E27FC236}">
              <a16:creationId xmlns:a16="http://schemas.microsoft.com/office/drawing/2014/main" id="{00000000-0008-0000-0500-00009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38" name="Text Box 17">
          <a:extLst>
            <a:ext uri="{FF2B5EF4-FFF2-40B4-BE49-F238E27FC236}">
              <a16:creationId xmlns:a16="http://schemas.microsoft.com/office/drawing/2014/main" id="{00000000-0008-0000-0500-00009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39" name="Text Box 18">
          <a:extLst>
            <a:ext uri="{FF2B5EF4-FFF2-40B4-BE49-F238E27FC236}">
              <a16:creationId xmlns:a16="http://schemas.microsoft.com/office/drawing/2014/main" id="{00000000-0008-0000-0500-00009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0" name="Text Box 19">
          <a:extLst>
            <a:ext uri="{FF2B5EF4-FFF2-40B4-BE49-F238E27FC236}">
              <a16:creationId xmlns:a16="http://schemas.microsoft.com/office/drawing/2014/main" id="{00000000-0008-0000-0500-0000A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1" name="Text Box 16">
          <a:extLst>
            <a:ext uri="{FF2B5EF4-FFF2-40B4-BE49-F238E27FC236}">
              <a16:creationId xmlns:a16="http://schemas.microsoft.com/office/drawing/2014/main" id="{00000000-0008-0000-0500-0000A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2" name="Text Box 17">
          <a:extLst>
            <a:ext uri="{FF2B5EF4-FFF2-40B4-BE49-F238E27FC236}">
              <a16:creationId xmlns:a16="http://schemas.microsoft.com/office/drawing/2014/main" id="{00000000-0008-0000-0500-0000A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3" name="Text Box 18">
          <a:extLst>
            <a:ext uri="{FF2B5EF4-FFF2-40B4-BE49-F238E27FC236}">
              <a16:creationId xmlns:a16="http://schemas.microsoft.com/office/drawing/2014/main" id="{00000000-0008-0000-0500-0000A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4" name="Text Box 19">
          <a:extLst>
            <a:ext uri="{FF2B5EF4-FFF2-40B4-BE49-F238E27FC236}">
              <a16:creationId xmlns:a16="http://schemas.microsoft.com/office/drawing/2014/main" id="{00000000-0008-0000-0500-0000A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45" name="Text Box 16">
          <a:extLst>
            <a:ext uri="{FF2B5EF4-FFF2-40B4-BE49-F238E27FC236}">
              <a16:creationId xmlns:a16="http://schemas.microsoft.com/office/drawing/2014/main" id="{00000000-0008-0000-0500-0000A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46" name="Text Box 17">
          <a:extLst>
            <a:ext uri="{FF2B5EF4-FFF2-40B4-BE49-F238E27FC236}">
              <a16:creationId xmlns:a16="http://schemas.microsoft.com/office/drawing/2014/main" id="{00000000-0008-0000-0500-0000A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47" name="Text Box 18">
          <a:extLst>
            <a:ext uri="{FF2B5EF4-FFF2-40B4-BE49-F238E27FC236}">
              <a16:creationId xmlns:a16="http://schemas.microsoft.com/office/drawing/2014/main" id="{00000000-0008-0000-0500-0000A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48" name="Text Box 19">
          <a:extLst>
            <a:ext uri="{FF2B5EF4-FFF2-40B4-BE49-F238E27FC236}">
              <a16:creationId xmlns:a16="http://schemas.microsoft.com/office/drawing/2014/main" id="{00000000-0008-0000-0500-0000A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49" name="Text Box 16">
          <a:extLst>
            <a:ext uri="{FF2B5EF4-FFF2-40B4-BE49-F238E27FC236}">
              <a16:creationId xmlns:a16="http://schemas.microsoft.com/office/drawing/2014/main" id="{00000000-0008-0000-0500-0000A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50" name="Text Box 17">
          <a:extLst>
            <a:ext uri="{FF2B5EF4-FFF2-40B4-BE49-F238E27FC236}">
              <a16:creationId xmlns:a16="http://schemas.microsoft.com/office/drawing/2014/main" id="{00000000-0008-0000-0500-0000A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51" name="Text Box 18">
          <a:extLst>
            <a:ext uri="{FF2B5EF4-FFF2-40B4-BE49-F238E27FC236}">
              <a16:creationId xmlns:a16="http://schemas.microsoft.com/office/drawing/2014/main" id="{00000000-0008-0000-0500-0000A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52" name="Text Box 19">
          <a:extLst>
            <a:ext uri="{FF2B5EF4-FFF2-40B4-BE49-F238E27FC236}">
              <a16:creationId xmlns:a16="http://schemas.microsoft.com/office/drawing/2014/main" id="{00000000-0008-0000-0500-0000A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53" name="Text Box 16">
          <a:extLst>
            <a:ext uri="{FF2B5EF4-FFF2-40B4-BE49-F238E27FC236}">
              <a16:creationId xmlns:a16="http://schemas.microsoft.com/office/drawing/2014/main" id="{00000000-0008-0000-0500-0000AD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54" name="Text Box 17">
          <a:extLst>
            <a:ext uri="{FF2B5EF4-FFF2-40B4-BE49-F238E27FC236}">
              <a16:creationId xmlns:a16="http://schemas.microsoft.com/office/drawing/2014/main" id="{00000000-0008-0000-0500-0000AE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55" name="Text Box 18">
          <a:extLst>
            <a:ext uri="{FF2B5EF4-FFF2-40B4-BE49-F238E27FC236}">
              <a16:creationId xmlns:a16="http://schemas.microsoft.com/office/drawing/2014/main" id="{00000000-0008-0000-0500-0000AF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56" name="Text Box 19">
          <a:extLst>
            <a:ext uri="{FF2B5EF4-FFF2-40B4-BE49-F238E27FC236}">
              <a16:creationId xmlns:a16="http://schemas.microsoft.com/office/drawing/2014/main" id="{00000000-0008-0000-0500-0000B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014"/>
    <xdr:sp macro="" textlink="">
      <xdr:nvSpPr>
        <xdr:cNvPr id="1457" name="Text Box 15">
          <a:extLst>
            <a:ext uri="{FF2B5EF4-FFF2-40B4-BE49-F238E27FC236}">
              <a16:creationId xmlns:a16="http://schemas.microsoft.com/office/drawing/2014/main" id="{00000000-0008-0000-0500-0000B1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58" name="Text Box 16">
          <a:extLst>
            <a:ext uri="{FF2B5EF4-FFF2-40B4-BE49-F238E27FC236}">
              <a16:creationId xmlns:a16="http://schemas.microsoft.com/office/drawing/2014/main" id="{00000000-0008-0000-0500-0000B2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59" name="Text Box 17">
          <a:extLst>
            <a:ext uri="{FF2B5EF4-FFF2-40B4-BE49-F238E27FC236}">
              <a16:creationId xmlns:a16="http://schemas.microsoft.com/office/drawing/2014/main" id="{00000000-0008-0000-0500-0000B3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60" name="Text Box 18">
          <a:extLst>
            <a:ext uri="{FF2B5EF4-FFF2-40B4-BE49-F238E27FC236}">
              <a16:creationId xmlns:a16="http://schemas.microsoft.com/office/drawing/2014/main" id="{00000000-0008-0000-0500-0000B4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61" name="Text Box 19">
          <a:extLst>
            <a:ext uri="{FF2B5EF4-FFF2-40B4-BE49-F238E27FC236}">
              <a16:creationId xmlns:a16="http://schemas.microsoft.com/office/drawing/2014/main" id="{00000000-0008-0000-0500-0000B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442269"/>
    <xdr:sp macro="" textlink="">
      <xdr:nvSpPr>
        <xdr:cNvPr id="1462" name="Text Box 15">
          <a:extLst>
            <a:ext uri="{FF2B5EF4-FFF2-40B4-BE49-F238E27FC236}">
              <a16:creationId xmlns:a16="http://schemas.microsoft.com/office/drawing/2014/main" id="{00000000-0008-0000-0500-0000B6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63" name="Text Box 16">
          <a:extLst>
            <a:ext uri="{FF2B5EF4-FFF2-40B4-BE49-F238E27FC236}">
              <a16:creationId xmlns:a16="http://schemas.microsoft.com/office/drawing/2014/main" id="{00000000-0008-0000-0500-0000B7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64" name="Text Box 17">
          <a:extLst>
            <a:ext uri="{FF2B5EF4-FFF2-40B4-BE49-F238E27FC236}">
              <a16:creationId xmlns:a16="http://schemas.microsoft.com/office/drawing/2014/main" id="{00000000-0008-0000-0500-0000B8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65" name="Text Box 18">
          <a:extLst>
            <a:ext uri="{FF2B5EF4-FFF2-40B4-BE49-F238E27FC236}">
              <a16:creationId xmlns:a16="http://schemas.microsoft.com/office/drawing/2014/main" id="{00000000-0008-0000-0500-0000B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66" name="Text Box 16">
          <a:extLst>
            <a:ext uri="{FF2B5EF4-FFF2-40B4-BE49-F238E27FC236}">
              <a16:creationId xmlns:a16="http://schemas.microsoft.com/office/drawing/2014/main" id="{00000000-0008-0000-0500-0000B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67" name="Text Box 17">
          <a:extLst>
            <a:ext uri="{FF2B5EF4-FFF2-40B4-BE49-F238E27FC236}">
              <a16:creationId xmlns:a16="http://schemas.microsoft.com/office/drawing/2014/main" id="{00000000-0008-0000-0500-0000B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68" name="Text Box 18">
          <a:extLst>
            <a:ext uri="{FF2B5EF4-FFF2-40B4-BE49-F238E27FC236}">
              <a16:creationId xmlns:a16="http://schemas.microsoft.com/office/drawing/2014/main" id="{00000000-0008-0000-0500-0000B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69" name="Text Box 19">
          <a:extLst>
            <a:ext uri="{FF2B5EF4-FFF2-40B4-BE49-F238E27FC236}">
              <a16:creationId xmlns:a16="http://schemas.microsoft.com/office/drawing/2014/main" id="{00000000-0008-0000-0500-0000B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70" name="Text Box 16">
          <a:extLst>
            <a:ext uri="{FF2B5EF4-FFF2-40B4-BE49-F238E27FC236}">
              <a16:creationId xmlns:a16="http://schemas.microsoft.com/office/drawing/2014/main" id="{00000000-0008-0000-0500-0000B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71" name="Text Box 17">
          <a:extLst>
            <a:ext uri="{FF2B5EF4-FFF2-40B4-BE49-F238E27FC236}">
              <a16:creationId xmlns:a16="http://schemas.microsoft.com/office/drawing/2014/main" id="{00000000-0008-0000-0500-0000B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72" name="Text Box 18">
          <a:extLst>
            <a:ext uri="{FF2B5EF4-FFF2-40B4-BE49-F238E27FC236}">
              <a16:creationId xmlns:a16="http://schemas.microsoft.com/office/drawing/2014/main" id="{00000000-0008-0000-0500-0000C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8496"/>
    <xdr:sp macro="" textlink="">
      <xdr:nvSpPr>
        <xdr:cNvPr id="1474" name="Text Box 15">
          <a:extLst>
            <a:ext uri="{FF2B5EF4-FFF2-40B4-BE49-F238E27FC236}">
              <a16:creationId xmlns:a16="http://schemas.microsoft.com/office/drawing/2014/main" id="{00000000-0008-0000-0500-0000C2050000}"/>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1475" name="Text Box 15">
          <a:extLst>
            <a:ext uri="{FF2B5EF4-FFF2-40B4-BE49-F238E27FC236}">
              <a16:creationId xmlns:a16="http://schemas.microsoft.com/office/drawing/2014/main" id="{00000000-0008-0000-0500-0000C3050000}"/>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1477" name="Text Box 15">
          <a:extLst>
            <a:ext uri="{FF2B5EF4-FFF2-40B4-BE49-F238E27FC236}">
              <a16:creationId xmlns:a16="http://schemas.microsoft.com/office/drawing/2014/main" id="{00000000-0008-0000-0500-0000C5050000}"/>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1478" name="Text Box 15">
          <a:extLst>
            <a:ext uri="{FF2B5EF4-FFF2-40B4-BE49-F238E27FC236}">
              <a16:creationId xmlns:a16="http://schemas.microsoft.com/office/drawing/2014/main" id="{00000000-0008-0000-0500-0000C6050000}"/>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xdr:row>
      <xdr:rowOff>170392</xdr:rowOff>
    </xdr:from>
    <xdr:ext cx="95250" cy="213632"/>
    <xdr:sp macro="" textlink="">
      <xdr:nvSpPr>
        <xdr:cNvPr id="1479" name="Text Box 15">
          <a:extLst>
            <a:ext uri="{FF2B5EF4-FFF2-40B4-BE49-F238E27FC236}">
              <a16:creationId xmlns:a16="http://schemas.microsoft.com/office/drawing/2014/main" id="{00000000-0008-0000-0500-0000C7050000}"/>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80" name="Text Box 16">
          <a:extLst>
            <a:ext uri="{FF2B5EF4-FFF2-40B4-BE49-F238E27FC236}">
              <a16:creationId xmlns:a16="http://schemas.microsoft.com/office/drawing/2014/main" id="{00000000-0008-0000-0500-0000C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81" name="Text Box 17">
          <a:extLst>
            <a:ext uri="{FF2B5EF4-FFF2-40B4-BE49-F238E27FC236}">
              <a16:creationId xmlns:a16="http://schemas.microsoft.com/office/drawing/2014/main" id="{00000000-0008-0000-0500-0000C9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82" name="Text Box 18">
          <a:extLst>
            <a:ext uri="{FF2B5EF4-FFF2-40B4-BE49-F238E27FC236}">
              <a16:creationId xmlns:a16="http://schemas.microsoft.com/office/drawing/2014/main" id="{00000000-0008-0000-0500-0000CA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83" name="Text Box 19">
          <a:extLst>
            <a:ext uri="{FF2B5EF4-FFF2-40B4-BE49-F238E27FC236}">
              <a16:creationId xmlns:a16="http://schemas.microsoft.com/office/drawing/2014/main" id="{00000000-0008-0000-0500-0000CB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84" name="Text Box 16">
          <a:extLst>
            <a:ext uri="{FF2B5EF4-FFF2-40B4-BE49-F238E27FC236}">
              <a16:creationId xmlns:a16="http://schemas.microsoft.com/office/drawing/2014/main" id="{00000000-0008-0000-0500-0000C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85" name="Text Box 17">
          <a:extLst>
            <a:ext uri="{FF2B5EF4-FFF2-40B4-BE49-F238E27FC236}">
              <a16:creationId xmlns:a16="http://schemas.microsoft.com/office/drawing/2014/main" id="{00000000-0008-0000-0500-0000CD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86" name="Text Box 18">
          <a:extLst>
            <a:ext uri="{FF2B5EF4-FFF2-40B4-BE49-F238E27FC236}">
              <a16:creationId xmlns:a16="http://schemas.microsoft.com/office/drawing/2014/main" id="{00000000-0008-0000-0500-0000CE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87" name="Text Box 19">
          <a:extLst>
            <a:ext uri="{FF2B5EF4-FFF2-40B4-BE49-F238E27FC236}">
              <a16:creationId xmlns:a16="http://schemas.microsoft.com/office/drawing/2014/main" id="{00000000-0008-0000-0500-0000CF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88" name="Text Box 16">
          <a:extLst>
            <a:ext uri="{FF2B5EF4-FFF2-40B4-BE49-F238E27FC236}">
              <a16:creationId xmlns:a16="http://schemas.microsoft.com/office/drawing/2014/main" id="{00000000-0008-0000-0500-0000D0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89" name="Text Box 17">
          <a:extLst>
            <a:ext uri="{FF2B5EF4-FFF2-40B4-BE49-F238E27FC236}">
              <a16:creationId xmlns:a16="http://schemas.microsoft.com/office/drawing/2014/main" id="{00000000-0008-0000-0500-0000D1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90" name="Text Box 18">
          <a:extLst>
            <a:ext uri="{FF2B5EF4-FFF2-40B4-BE49-F238E27FC236}">
              <a16:creationId xmlns:a16="http://schemas.microsoft.com/office/drawing/2014/main" id="{00000000-0008-0000-0500-0000D2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91" name="Text Box 19">
          <a:extLst>
            <a:ext uri="{FF2B5EF4-FFF2-40B4-BE49-F238E27FC236}">
              <a16:creationId xmlns:a16="http://schemas.microsoft.com/office/drawing/2014/main" id="{00000000-0008-0000-0500-0000D3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1492" name="Text Box 15">
          <a:extLst>
            <a:ext uri="{FF2B5EF4-FFF2-40B4-BE49-F238E27FC236}">
              <a16:creationId xmlns:a16="http://schemas.microsoft.com/office/drawing/2014/main" id="{00000000-0008-0000-0500-0000D4050000}"/>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93" name="Text Box 16">
          <a:extLst>
            <a:ext uri="{FF2B5EF4-FFF2-40B4-BE49-F238E27FC236}">
              <a16:creationId xmlns:a16="http://schemas.microsoft.com/office/drawing/2014/main" id="{00000000-0008-0000-0500-0000D5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94" name="Text Box 17">
          <a:extLst>
            <a:ext uri="{FF2B5EF4-FFF2-40B4-BE49-F238E27FC236}">
              <a16:creationId xmlns:a16="http://schemas.microsoft.com/office/drawing/2014/main" id="{00000000-0008-0000-0500-0000D6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95" name="Text Box 18">
          <a:extLst>
            <a:ext uri="{FF2B5EF4-FFF2-40B4-BE49-F238E27FC236}">
              <a16:creationId xmlns:a16="http://schemas.microsoft.com/office/drawing/2014/main" id="{00000000-0008-0000-0500-0000D7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96" name="Text Box 19">
          <a:extLst>
            <a:ext uri="{FF2B5EF4-FFF2-40B4-BE49-F238E27FC236}">
              <a16:creationId xmlns:a16="http://schemas.microsoft.com/office/drawing/2014/main" id="{00000000-0008-0000-0500-0000D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98" name="Text Box 16">
          <a:extLst>
            <a:ext uri="{FF2B5EF4-FFF2-40B4-BE49-F238E27FC236}">
              <a16:creationId xmlns:a16="http://schemas.microsoft.com/office/drawing/2014/main" id="{00000000-0008-0000-0500-0000DA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99" name="Text Box 17">
          <a:extLst>
            <a:ext uri="{FF2B5EF4-FFF2-40B4-BE49-F238E27FC236}">
              <a16:creationId xmlns:a16="http://schemas.microsoft.com/office/drawing/2014/main" id="{00000000-0008-0000-0500-0000DB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500" name="Text Box 18">
          <a:extLst>
            <a:ext uri="{FF2B5EF4-FFF2-40B4-BE49-F238E27FC236}">
              <a16:creationId xmlns:a16="http://schemas.microsoft.com/office/drawing/2014/main" id="{00000000-0008-0000-0500-0000D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1" name="Text Box 16">
          <a:extLst>
            <a:ext uri="{FF2B5EF4-FFF2-40B4-BE49-F238E27FC236}">
              <a16:creationId xmlns:a16="http://schemas.microsoft.com/office/drawing/2014/main" id="{00000000-0008-0000-0500-0000DD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2" name="Text Box 17">
          <a:extLst>
            <a:ext uri="{FF2B5EF4-FFF2-40B4-BE49-F238E27FC236}">
              <a16:creationId xmlns:a16="http://schemas.microsoft.com/office/drawing/2014/main" id="{00000000-0008-0000-0500-0000DE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3" name="Text Box 18">
          <a:extLst>
            <a:ext uri="{FF2B5EF4-FFF2-40B4-BE49-F238E27FC236}">
              <a16:creationId xmlns:a16="http://schemas.microsoft.com/office/drawing/2014/main" id="{00000000-0008-0000-0500-0000DF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4" name="Text Box 19">
          <a:extLst>
            <a:ext uri="{FF2B5EF4-FFF2-40B4-BE49-F238E27FC236}">
              <a16:creationId xmlns:a16="http://schemas.microsoft.com/office/drawing/2014/main" id="{00000000-0008-0000-0500-0000E0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5" name="Text Box 16">
          <a:extLst>
            <a:ext uri="{FF2B5EF4-FFF2-40B4-BE49-F238E27FC236}">
              <a16:creationId xmlns:a16="http://schemas.microsoft.com/office/drawing/2014/main" id="{00000000-0008-0000-0500-0000E1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6" name="Text Box 17">
          <a:extLst>
            <a:ext uri="{FF2B5EF4-FFF2-40B4-BE49-F238E27FC236}">
              <a16:creationId xmlns:a16="http://schemas.microsoft.com/office/drawing/2014/main" id="{00000000-0008-0000-0500-0000E2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7" name="Text Box 18">
          <a:extLst>
            <a:ext uri="{FF2B5EF4-FFF2-40B4-BE49-F238E27FC236}">
              <a16:creationId xmlns:a16="http://schemas.microsoft.com/office/drawing/2014/main" id="{00000000-0008-0000-0500-0000E3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8" name="Text Box 19">
          <a:extLst>
            <a:ext uri="{FF2B5EF4-FFF2-40B4-BE49-F238E27FC236}">
              <a16:creationId xmlns:a16="http://schemas.microsoft.com/office/drawing/2014/main" id="{00000000-0008-0000-0500-0000E4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09" name="Text Box 16">
          <a:extLst>
            <a:ext uri="{FF2B5EF4-FFF2-40B4-BE49-F238E27FC236}">
              <a16:creationId xmlns:a16="http://schemas.microsoft.com/office/drawing/2014/main" id="{00000000-0008-0000-0500-0000E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10" name="Text Box 17">
          <a:extLst>
            <a:ext uri="{FF2B5EF4-FFF2-40B4-BE49-F238E27FC236}">
              <a16:creationId xmlns:a16="http://schemas.microsoft.com/office/drawing/2014/main" id="{00000000-0008-0000-0500-0000E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11" name="Text Box 18">
          <a:extLst>
            <a:ext uri="{FF2B5EF4-FFF2-40B4-BE49-F238E27FC236}">
              <a16:creationId xmlns:a16="http://schemas.microsoft.com/office/drawing/2014/main" id="{00000000-0008-0000-0500-0000E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12" name="Text Box 19">
          <a:extLst>
            <a:ext uri="{FF2B5EF4-FFF2-40B4-BE49-F238E27FC236}">
              <a16:creationId xmlns:a16="http://schemas.microsoft.com/office/drawing/2014/main" id="{00000000-0008-0000-0500-0000E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1513" name="Text Box 15">
          <a:extLst>
            <a:ext uri="{FF2B5EF4-FFF2-40B4-BE49-F238E27FC236}">
              <a16:creationId xmlns:a16="http://schemas.microsoft.com/office/drawing/2014/main" id="{00000000-0008-0000-0500-0000E9050000}"/>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14" name="Text Box 16">
          <a:extLst>
            <a:ext uri="{FF2B5EF4-FFF2-40B4-BE49-F238E27FC236}">
              <a16:creationId xmlns:a16="http://schemas.microsoft.com/office/drawing/2014/main" id="{00000000-0008-0000-0500-0000EA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15" name="Text Box 17">
          <a:extLst>
            <a:ext uri="{FF2B5EF4-FFF2-40B4-BE49-F238E27FC236}">
              <a16:creationId xmlns:a16="http://schemas.microsoft.com/office/drawing/2014/main" id="{00000000-0008-0000-0500-0000EB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16" name="Text Box 18">
          <a:extLst>
            <a:ext uri="{FF2B5EF4-FFF2-40B4-BE49-F238E27FC236}">
              <a16:creationId xmlns:a16="http://schemas.microsoft.com/office/drawing/2014/main" id="{00000000-0008-0000-0500-0000E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17" name="Text Box 19">
          <a:extLst>
            <a:ext uri="{FF2B5EF4-FFF2-40B4-BE49-F238E27FC236}">
              <a16:creationId xmlns:a16="http://schemas.microsoft.com/office/drawing/2014/main" id="{00000000-0008-0000-0500-0000E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1518" name="Text Box 15">
          <a:extLst>
            <a:ext uri="{FF2B5EF4-FFF2-40B4-BE49-F238E27FC236}">
              <a16:creationId xmlns:a16="http://schemas.microsoft.com/office/drawing/2014/main" id="{00000000-0008-0000-0500-0000EE050000}"/>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519" name="Text Box 16">
          <a:extLst>
            <a:ext uri="{FF2B5EF4-FFF2-40B4-BE49-F238E27FC236}">
              <a16:creationId xmlns:a16="http://schemas.microsoft.com/office/drawing/2014/main" id="{00000000-0008-0000-0500-0000EF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520" name="Text Box 17">
          <a:extLst>
            <a:ext uri="{FF2B5EF4-FFF2-40B4-BE49-F238E27FC236}">
              <a16:creationId xmlns:a16="http://schemas.microsoft.com/office/drawing/2014/main" id="{00000000-0008-0000-0500-0000F0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521" name="Text Box 18">
          <a:extLst>
            <a:ext uri="{FF2B5EF4-FFF2-40B4-BE49-F238E27FC236}">
              <a16:creationId xmlns:a16="http://schemas.microsoft.com/office/drawing/2014/main" id="{00000000-0008-0000-0500-0000F1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522" name="Text Box 19">
          <a:extLst>
            <a:ext uri="{FF2B5EF4-FFF2-40B4-BE49-F238E27FC236}">
              <a16:creationId xmlns:a16="http://schemas.microsoft.com/office/drawing/2014/main" id="{00000000-0008-0000-0500-0000F2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014"/>
    <xdr:sp macro="" textlink="">
      <xdr:nvSpPr>
        <xdr:cNvPr id="1524" name="Text Box 15">
          <a:extLst>
            <a:ext uri="{FF2B5EF4-FFF2-40B4-BE49-F238E27FC236}">
              <a16:creationId xmlns:a16="http://schemas.microsoft.com/office/drawing/2014/main" id="{00000000-0008-0000-0500-0000F4050000}"/>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25" name="Text Box 16">
          <a:extLst>
            <a:ext uri="{FF2B5EF4-FFF2-40B4-BE49-F238E27FC236}">
              <a16:creationId xmlns:a16="http://schemas.microsoft.com/office/drawing/2014/main" id="{00000000-0008-0000-0500-0000F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26" name="Text Box 17">
          <a:extLst>
            <a:ext uri="{FF2B5EF4-FFF2-40B4-BE49-F238E27FC236}">
              <a16:creationId xmlns:a16="http://schemas.microsoft.com/office/drawing/2014/main" id="{00000000-0008-0000-0500-0000F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27" name="Text Box 18">
          <a:extLst>
            <a:ext uri="{FF2B5EF4-FFF2-40B4-BE49-F238E27FC236}">
              <a16:creationId xmlns:a16="http://schemas.microsoft.com/office/drawing/2014/main" id="{00000000-0008-0000-0500-0000F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28" name="Text Box 19">
          <a:extLst>
            <a:ext uri="{FF2B5EF4-FFF2-40B4-BE49-F238E27FC236}">
              <a16:creationId xmlns:a16="http://schemas.microsoft.com/office/drawing/2014/main" id="{00000000-0008-0000-0500-0000F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1529" name="Text Box 15">
          <a:extLst>
            <a:ext uri="{FF2B5EF4-FFF2-40B4-BE49-F238E27FC236}">
              <a16:creationId xmlns:a16="http://schemas.microsoft.com/office/drawing/2014/main" id="{00000000-0008-0000-0500-0000F9050000}"/>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1530" name="Text Box 15">
          <a:extLst>
            <a:ext uri="{FF2B5EF4-FFF2-40B4-BE49-F238E27FC236}">
              <a16:creationId xmlns:a16="http://schemas.microsoft.com/office/drawing/2014/main" id="{00000000-0008-0000-0500-0000FA050000}"/>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1531" name="Text Box 15">
          <a:extLst>
            <a:ext uri="{FF2B5EF4-FFF2-40B4-BE49-F238E27FC236}">
              <a16:creationId xmlns:a16="http://schemas.microsoft.com/office/drawing/2014/main" id="{00000000-0008-0000-0500-0000FB05000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32" name="Text Box 16">
          <a:extLst>
            <a:ext uri="{FF2B5EF4-FFF2-40B4-BE49-F238E27FC236}">
              <a16:creationId xmlns:a16="http://schemas.microsoft.com/office/drawing/2014/main" id="{00000000-0008-0000-0500-0000F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33" name="Text Box 17">
          <a:extLst>
            <a:ext uri="{FF2B5EF4-FFF2-40B4-BE49-F238E27FC236}">
              <a16:creationId xmlns:a16="http://schemas.microsoft.com/office/drawing/2014/main" id="{00000000-0008-0000-0500-0000F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34" name="Text Box 18">
          <a:extLst>
            <a:ext uri="{FF2B5EF4-FFF2-40B4-BE49-F238E27FC236}">
              <a16:creationId xmlns:a16="http://schemas.microsoft.com/office/drawing/2014/main" id="{00000000-0008-0000-0500-0000FE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213632"/>
    <xdr:sp macro="" textlink="">
      <xdr:nvSpPr>
        <xdr:cNvPr id="1535" name="Text Box 15">
          <a:extLst>
            <a:ext uri="{FF2B5EF4-FFF2-40B4-BE49-F238E27FC236}">
              <a16:creationId xmlns:a16="http://schemas.microsoft.com/office/drawing/2014/main" id="{00000000-0008-0000-0500-0000FF050000}"/>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36" name="Text Box 16">
          <a:extLst>
            <a:ext uri="{FF2B5EF4-FFF2-40B4-BE49-F238E27FC236}">
              <a16:creationId xmlns:a16="http://schemas.microsoft.com/office/drawing/2014/main" id="{00000000-0008-0000-0500-000000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37" name="Text Box 17">
          <a:extLst>
            <a:ext uri="{FF2B5EF4-FFF2-40B4-BE49-F238E27FC236}">
              <a16:creationId xmlns:a16="http://schemas.microsoft.com/office/drawing/2014/main" id="{00000000-0008-0000-0500-000001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38" name="Text Box 18">
          <a:extLst>
            <a:ext uri="{FF2B5EF4-FFF2-40B4-BE49-F238E27FC236}">
              <a16:creationId xmlns:a16="http://schemas.microsoft.com/office/drawing/2014/main" id="{00000000-0008-0000-0500-000002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39" name="Text Box 19">
          <a:extLst>
            <a:ext uri="{FF2B5EF4-FFF2-40B4-BE49-F238E27FC236}">
              <a16:creationId xmlns:a16="http://schemas.microsoft.com/office/drawing/2014/main" id="{00000000-0008-0000-0500-000003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40" name="Text Box 16">
          <a:extLst>
            <a:ext uri="{FF2B5EF4-FFF2-40B4-BE49-F238E27FC236}">
              <a16:creationId xmlns:a16="http://schemas.microsoft.com/office/drawing/2014/main" id="{00000000-0008-0000-0500-000004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41" name="Text Box 17">
          <a:extLst>
            <a:ext uri="{FF2B5EF4-FFF2-40B4-BE49-F238E27FC236}">
              <a16:creationId xmlns:a16="http://schemas.microsoft.com/office/drawing/2014/main" id="{00000000-0008-0000-0500-000005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42" name="Text Box 18">
          <a:extLst>
            <a:ext uri="{FF2B5EF4-FFF2-40B4-BE49-F238E27FC236}">
              <a16:creationId xmlns:a16="http://schemas.microsoft.com/office/drawing/2014/main" id="{00000000-0008-0000-0500-000006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43" name="Text Box 19">
          <a:extLst>
            <a:ext uri="{FF2B5EF4-FFF2-40B4-BE49-F238E27FC236}">
              <a16:creationId xmlns:a16="http://schemas.microsoft.com/office/drawing/2014/main" id="{00000000-0008-0000-0500-000007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44" name="Text Box 16">
          <a:extLst>
            <a:ext uri="{FF2B5EF4-FFF2-40B4-BE49-F238E27FC236}">
              <a16:creationId xmlns:a16="http://schemas.microsoft.com/office/drawing/2014/main" id="{00000000-0008-0000-0500-00000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45" name="Text Box 17">
          <a:extLst>
            <a:ext uri="{FF2B5EF4-FFF2-40B4-BE49-F238E27FC236}">
              <a16:creationId xmlns:a16="http://schemas.microsoft.com/office/drawing/2014/main" id="{00000000-0008-0000-0500-000009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46" name="Text Box 18">
          <a:extLst>
            <a:ext uri="{FF2B5EF4-FFF2-40B4-BE49-F238E27FC236}">
              <a16:creationId xmlns:a16="http://schemas.microsoft.com/office/drawing/2014/main" id="{00000000-0008-0000-0500-00000A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47" name="Text Box 19">
          <a:extLst>
            <a:ext uri="{FF2B5EF4-FFF2-40B4-BE49-F238E27FC236}">
              <a16:creationId xmlns:a16="http://schemas.microsoft.com/office/drawing/2014/main" id="{00000000-0008-0000-0500-00000B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48" name="Text Box 16">
          <a:extLst>
            <a:ext uri="{FF2B5EF4-FFF2-40B4-BE49-F238E27FC236}">
              <a16:creationId xmlns:a16="http://schemas.microsoft.com/office/drawing/2014/main" id="{00000000-0008-0000-0500-00000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49" name="Text Box 17">
          <a:extLst>
            <a:ext uri="{FF2B5EF4-FFF2-40B4-BE49-F238E27FC236}">
              <a16:creationId xmlns:a16="http://schemas.microsoft.com/office/drawing/2014/main" id="{00000000-0008-0000-0500-00000D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50" name="Text Box 18">
          <a:extLst>
            <a:ext uri="{FF2B5EF4-FFF2-40B4-BE49-F238E27FC236}">
              <a16:creationId xmlns:a16="http://schemas.microsoft.com/office/drawing/2014/main" id="{00000000-0008-0000-0500-00000E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51" name="Text Box 19">
          <a:extLst>
            <a:ext uri="{FF2B5EF4-FFF2-40B4-BE49-F238E27FC236}">
              <a16:creationId xmlns:a16="http://schemas.microsoft.com/office/drawing/2014/main" id="{00000000-0008-0000-0500-00000F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52" name="Text Box 16">
          <a:extLst>
            <a:ext uri="{FF2B5EF4-FFF2-40B4-BE49-F238E27FC236}">
              <a16:creationId xmlns:a16="http://schemas.microsoft.com/office/drawing/2014/main" id="{00000000-0008-0000-0500-000010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53" name="Text Box 17">
          <a:extLst>
            <a:ext uri="{FF2B5EF4-FFF2-40B4-BE49-F238E27FC236}">
              <a16:creationId xmlns:a16="http://schemas.microsoft.com/office/drawing/2014/main" id="{00000000-0008-0000-0500-000011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54" name="Text Box 18">
          <a:extLst>
            <a:ext uri="{FF2B5EF4-FFF2-40B4-BE49-F238E27FC236}">
              <a16:creationId xmlns:a16="http://schemas.microsoft.com/office/drawing/2014/main" id="{00000000-0008-0000-0500-000012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55" name="Text Box 19">
          <a:extLst>
            <a:ext uri="{FF2B5EF4-FFF2-40B4-BE49-F238E27FC236}">
              <a16:creationId xmlns:a16="http://schemas.microsoft.com/office/drawing/2014/main" id="{00000000-0008-0000-0500-000013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1556" name="Text Box 15">
          <a:extLst>
            <a:ext uri="{FF2B5EF4-FFF2-40B4-BE49-F238E27FC236}">
              <a16:creationId xmlns:a16="http://schemas.microsoft.com/office/drawing/2014/main" id="{00000000-0008-0000-0500-000014060000}"/>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57" name="Text Box 16">
          <a:extLst>
            <a:ext uri="{FF2B5EF4-FFF2-40B4-BE49-F238E27FC236}">
              <a16:creationId xmlns:a16="http://schemas.microsoft.com/office/drawing/2014/main" id="{00000000-0008-0000-0500-000015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58" name="Text Box 17">
          <a:extLst>
            <a:ext uri="{FF2B5EF4-FFF2-40B4-BE49-F238E27FC236}">
              <a16:creationId xmlns:a16="http://schemas.microsoft.com/office/drawing/2014/main" id="{00000000-0008-0000-0500-000016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59" name="Text Box 18">
          <a:extLst>
            <a:ext uri="{FF2B5EF4-FFF2-40B4-BE49-F238E27FC236}">
              <a16:creationId xmlns:a16="http://schemas.microsoft.com/office/drawing/2014/main" id="{00000000-0008-0000-0500-000017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60" name="Text Box 19">
          <a:extLst>
            <a:ext uri="{FF2B5EF4-FFF2-40B4-BE49-F238E27FC236}">
              <a16:creationId xmlns:a16="http://schemas.microsoft.com/office/drawing/2014/main" id="{00000000-0008-0000-0500-00001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35</xdr:row>
      <xdr:rowOff>504825</xdr:rowOff>
    </xdr:from>
    <xdr:ext cx="95250" cy="442269"/>
    <xdr:sp macro="" textlink="">
      <xdr:nvSpPr>
        <xdr:cNvPr id="1561" name="Text Box 15">
          <a:extLst>
            <a:ext uri="{FF2B5EF4-FFF2-40B4-BE49-F238E27FC236}">
              <a16:creationId xmlns:a16="http://schemas.microsoft.com/office/drawing/2014/main" id="{00000000-0008-0000-0500-000019060000}"/>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62" name="Text Box 16">
          <a:extLst>
            <a:ext uri="{FF2B5EF4-FFF2-40B4-BE49-F238E27FC236}">
              <a16:creationId xmlns:a16="http://schemas.microsoft.com/office/drawing/2014/main" id="{00000000-0008-0000-0500-00001A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63" name="Text Box 17">
          <a:extLst>
            <a:ext uri="{FF2B5EF4-FFF2-40B4-BE49-F238E27FC236}">
              <a16:creationId xmlns:a16="http://schemas.microsoft.com/office/drawing/2014/main" id="{00000000-0008-0000-0500-00001B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64" name="Text Box 18">
          <a:extLst>
            <a:ext uri="{FF2B5EF4-FFF2-40B4-BE49-F238E27FC236}">
              <a16:creationId xmlns:a16="http://schemas.microsoft.com/office/drawing/2014/main" id="{00000000-0008-0000-0500-00001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5" name="Text Box 16">
          <a:extLst>
            <a:ext uri="{FF2B5EF4-FFF2-40B4-BE49-F238E27FC236}">
              <a16:creationId xmlns:a16="http://schemas.microsoft.com/office/drawing/2014/main" id="{00000000-0008-0000-0500-00001D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6" name="Text Box 17">
          <a:extLst>
            <a:ext uri="{FF2B5EF4-FFF2-40B4-BE49-F238E27FC236}">
              <a16:creationId xmlns:a16="http://schemas.microsoft.com/office/drawing/2014/main" id="{00000000-0008-0000-0500-00001E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7" name="Text Box 18">
          <a:extLst>
            <a:ext uri="{FF2B5EF4-FFF2-40B4-BE49-F238E27FC236}">
              <a16:creationId xmlns:a16="http://schemas.microsoft.com/office/drawing/2014/main" id="{00000000-0008-0000-0500-00001F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8" name="Text Box 19">
          <a:extLst>
            <a:ext uri="{FF2B5EF4-FFF2-40B4-BE49-F238E27FC236}">
              <a16:creationId xmlns:a16="http://schemas.microsoft.com/office/drawing/2014/main" id="{00000000-0008-0000-0500-000020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9" name="Text Box 16">
          <a:extLst>
            <a:ext uri="{FF2B5EF4-FFF2-40B4-BE49-F238E27FC236}">
              <a16:creationId xmlns:a16="http://schemas.microsoft.com/office/drawing/2014/main" id="{00000000-0008-0000-0500-000021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70" name="Text Box 17">
          <a:extLst>
            <a:ext uri="{FF2B5EF4-FFF2-40B4-BE49-F238E27FC236}">
              <a16:creationId xmlns:a16="http://schemas.microsoft.com/office/drawing/2014/main" id="{00000000-0008-0000-0500-000022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71" name="Text Box 18">
          <a:extLst>
            <a:ext uri="{FF2B5EF4-FFF2-40B4-BE49-F238E27FC236}">
              <a16:creationId xmlns:a16="http://schemas.microsoft.com/office/drawing/2014/main" id="{00000000-0008-0000-0500-000023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72" name="Text Box 19">
          <a:extLst>
            <a:ext uri="{FF2B5EF4-FFF2-40B4-BE49-F238E27FC236}">
              <a16:creationId xmlns:a16="http://schemas.microsoft.com/office/drawing/2014/main" id="{00000000-0008-0000-0500-000024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1573" name="Text Box 15">
          <a:extLst>
            <a:ext uri="{FF2B5EF4-FFF2-40B4-BE49-F238E27FC236}">
              <a16:creationId xmlns:a16="http://schemas.microsoft.com/office/drawing/2014/main" id="{00000000-0008-0000-0500-000025060000}"/>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1574" name="Text Box 15">
          <a:extLst>
            <a:ext uri="{FF2B5EF4-FFF2-40B4-BE49-F238E27FC236}">
              <a16:creationId xmlns:a16="http://schemas.microsoft.com/office/drawing/2014/main" id="{00000000-0008-0000-0500-000026060000}"/>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1576" name="Text Box 15">
          <a:extLst>
            <a:ext uri="{FF2B5EF4-FFF2-40B4-BE49-F238E27FC236}">
              <a16:creationId xmlns:a16="http://schemas.microsoft.com/office/drawing/2014/main" id="{00000000-0008-0000-0500-00002806000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1577" name="Text Box 15">
          <a:extLst>
            <a:ext uri="{FF2B5EF4-FFF2-40B4-BE49-F238E27FC236}">
              <a16:creationId xmlns:a16="http://schemas.microsoft.com/office/drawing/2014/main" id="{00000000-0008-0000-0500-000029060000}"/>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213632"/>
    <xdr:sp macro="" textlink="">
      <xdr:nvSpPr>
        <xdr:cNvPr id="1578" name="Text Box 15">
          <a:extLst>
            <a:ext uri="{FF2B5EF4-FFF2-40B4-BE49-F238E27FC236}">
              <a16:creationId xmlns:a16="http://schemas.microsoft.com/office/drawing/2014/main" id="{00000000-0008-0000-0500-00002A060000}"/>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79" name="Text Box 16">
          <a:extLst>
            <a:ext uri="{FF2B5EF4-FFF2-40B4-BE49-F238E27FC236}">
              <a16:creationId xmlns:a16="http://schemas.microsoft.com/office/drawing/2014/main" id="{00000000-0008-0000-0500-00002B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80" name="Text Box 17">
          <a:extLst>
            <a:ext uri="{FF2B5EF4-FFF2-40B4-BE49-F238E27FC236}">
              <a16:creationId xmlns:a16="http://schemas.microsoft.com/office/drawing/2014/main" id="{00000000-0008-0000-0500-00002C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81" name="Text Box 18">
          <a:extLst>
            <a:ext uri="{FF2B5EF4-FFF2-40B4-BE49-F238E27FC236}">
              <a16:creationId xmlns:a16="http://schemas.microsoft.com/office/drawing/2014/main" id="{00000000-0008-0000-0500-00002D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82" name="Text Box 19">
          <a:extLst>
            <a:ext uri="{FF2B5EF4-FFF2-40B4-BE49-F238E27FC236}">
              <a16:creationId xmlns:a16="http://schemas.microsoft.com/office/drawing/2014/main" id="{00000000-0008-0000-0500-00002E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83" name="Text Box 16">
          <a:extLst>
            <a:ext uri="{FF2B5EF4-FFF2-40B4-BE49-F238E27FC236}">
              <a16:creationId xmlns:a16="http://schemas.microsoft.com/office/drawing/2014/main" id="{00000000-0008-0000-0500-00002F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84" name="Text Box 17">
          <a:extLst>
            <a:ext uri="{FF2B5EF4-FFF2-40B4-BE49-F238E27FC236}">
              <a16:creationId xmlns:a16="http://schemas.microsoft.com/office/drawing/2014/main" id="{00000000-0008-0000-0500-000030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85" name="Text Box 18">
          <a:extLst>
            <a:ext uri="{FF2B5EF4-FFF2-40B4-BE49-F238E27FC236}">
              <a16:creationId xmlns:a16="http://schemas.microsoft.com/office/drawing/2014/main" id="{00000000-0008-0000-0500-000031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86" name="Text Box 19">
          <a:extLst>
            <a:ext uri="{FF2B5EF4-FFF2-40B4-BE49-F238E27FC236}">
              <a16:creationId xmlns:a16="http://schemas.microsoft.com/office/drawing/2014/main" id="{00000000-0008-0000-0500-000032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87" name="Text Box 16">
          <a:extLst>
            <a:ext uri="{FF2B5EF4-FFF2-40B4-BE49-F238E27FC236}">
              <a16:creationId xmlns:a16="http://schemas.microsoft.com/office/drawing/2014/main" id="{00000000-0008-0000-0500-000033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88" name="Text Box 17">
          <a:extLst>
            <a:ext uri="{FF2B5EF4-FFF2-40B4-BE49-F238E27FC236}">
              <a16:creationId xmlns:a16="http://schemas.microsoft.com/office/drawing/2014/main" id="{00000000-0008-0000-0500-000034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89" name="Text Box 18">
          <a:extLst>
            <a:ext uri="{FF2B5EF4-FFF2-40B4-BE49-F238E27FC236}">
              <a16:creationId xmlns:a16="http://schemas.microsoft.com/office/drawing/2014/main" id="{00000000-0008-0000-0500-000035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90" name="Text Box 19">
          <a:extLst>
            <a:ext uri="{FF2B5EF4-FFF2-40B4-BE49-F238E27FC236}">
              <a16:creationId xmlns:a16="http://schemas.microsoft.com/office/drawing/2014/main" id="{00000000-0008-0000-0500-000036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91" name="Text Box 16">
          <a:extLst>
            <a:ext uri="{FF2B5EF4-FFF2-40B4-BE49-F238E27FC236}">
              <a16:creationId xmlns:a16="http://schemas.microsoft.com/office/drawing/2014/main" id="{00000000-0008-0000-0500-000037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92" name="Text Box 17">
          <a:extLst>
            <a:ext uri="{FF2B5EF4-FFF2-40B4-BE49-F238E27FC236}">
              <a16:creationId xmlns:a16="http://schemas.microsoft.com/office/drawing/2014/main" id="{00000000-0008-0000-0500-000038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93" name="Text Box 18">
          <a:extLst>
            <a:ext uri="{FF2B5EF4-FFF2-40B4-BE49-F238E27FC236}">
              <a16:creationId xmlns:a16="http://schemas.microsoft.com/office/drawing/2014/main" id="{00000000-0008-0000-0500-000039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94" name="Text Box 19">
          <a:extLst>
            <a:ext uri="{FF2B5EF4-FFF2-40B4-BE49-F238E27FC236}">
              <a16:creationId xmlns:a16="http://schemas.microsoft.com/office/drawing/2014/main" id="{00000000-0008-0000-0500-00003A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95" name="Text Box 16">
          <a:extLst>
            <a:ext uri="{FF2B5EF4-FFF2-40B4-BE49-F238E27FC236}">
              <a16:creationId xmlns:a16="http://schemas.microsoft.com/office/drawing/2014/main" id="{00000000-0008-0000-0500-00003B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96" name="Text Box 17">
          <a:extLst>
            <a:ext uri="{FF2B5EF4-FFF2-40B4-BE49-F238E27FC236}">
              <a16:creationId xmlns:a16="http://schemas.microsoft.com/office/drawing/2014/main" id="{00000000-0008-0000-0500-00003C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97" name="Text Box 18">
          <a:extLst>
            <a:ext uri="{FF2B5EF4-FFF2-40B4-BE49-F238E27FC236}">
              <a16:creationId xmlns:a16="http://schemas.microsoft.com/office/drawing/2014/main" id="{00000000-0008-0000-0500-00003D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98" name="Text Box 16">
          <a:extLst>
            <a:ext uri="{FF2B5EF4-FFF2-40B4-BE49-F238E27FC236}">
              <a16:creationId xmlns:a16="http://schemas.microsoft.com/office/drawing/2014/main" id="{00000000-0008-0000-0500-00003E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99" name="Text Box 17">
          <a:extLst>
            <a:ext uri="{FF2B5EF4-FFF2-40B4-BE49-F238E27FC236}">
              <a16:creationId xmlns:a16="http://schemas.microsoft.com/office/drawing/2014/main" id="{00000000-0008-0000-0500-00003F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0" name="Text Box 18">
          <a:extLst>
            <a:ext uri="{FF2B5EF4-FFF2-40B4-BE49-F238E27FC236}">
              <a16:creationId xmlns:a16="http://schemas.microsoft.com/office/drawing/2014/main" id="{00000000-0008-0000-0500-000040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1" name="Text Box 19">
          <a:extLst>
            <a:ext uri="{FF2B5EF4-FFF2-40B4-BE49-F238E27FC236}">
              <a16:creationId xmlns:a16="http://schemas.microsoft.com/office/drawing/2014/main" id="{00000000-0008-0000-0500-000041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2" name="Text Box 16">
          <a:extLst>
            <a:ext uri="{FF2B5EF4-FFF2-40B4-BE49-F238E27FC236}">
              <a16:creationId xmlns:a16="http://schemas.microsoft.com/office/drawing/2014/main" id="{00000000-0008-0000-0500-000042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3" name="Text Box 17">
          <a:extLst>
            <a:ext uri="{FF2B5EF4-FFF2-40B4-BE49-F238E27FC236}">
              <a16:creationId xmlns:a16="http://schemas.microsoft.com/office/drawing/2014/main" id="{00000000-0008-0000-0500-000043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4" name="Text Box 18">
          <a:extLst>
            <a:ext uri="{FF2B5EF4-FFF2-40B4-BE49-F238E27FC236}">
              <a16:creationId xmlns:a16="http://schemas.microsoft.com/office/drawing/2014/main" id="{00000000-0008-0000-0500-000044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5" name="Text Box 19">
          <a:extLst>
            <a:ext uri="{FF2B5EF4-FFF2-40B4-BE49-F238E27FC236}">
              <a16:creationId xmlns:a16="http://schemas.microsoft.com/office/drawing/2014/main" id="{00000000-0008-0000-0500-000045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06" name="Text Box 16">
          <a:extLst>
            <a:ext uri="{FF2B5EF4-FFF2-40B4-BE49-F238E27FC236}">
              <a16:creationId xmlns:a16="http://schemas.microsoft.com/office/drawing/2014/main" id="{00000000-0008-0000-0500-00004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07" name="Text Box 17">
          <a:extLst>
            <a:ext uri="{FF2B5EF4-FFF2-40B4-BE49-F238E27FC236}">
              <a16:creationId xmlns:a16="http://schemas.microsoft.com/office/drawing/2014/main" id="{00000000-0008-0000-0500-00004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08" name="Text Box 18">
          <a:extLst>
            <a:ext uri="{FF2B5EF4-FFF2-40B4-BE49-F238E27FC236}">
              <a16:creationId xmlns:a16="http://schemas.microsoft.com/office/drawing/2014/main" id="{00000000-0008-0000-0500-00004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09" name="Text Box 19">
          <a:extLst>
            <a:ext uri="{FF2B5EF4-FFF2-40B4-BE49-F238E27FC236}">
              <a16:creationId xmlns:a16="http://schemas.microsoft.com/office/drawing/2014/main" id="{00000000-0008-0000-0500-00004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61691"/>
    <xdr:sp macro="" textlink="">
      <xdr:nvSpPr>
        <xdr:cNvPr id="1610" name="Text Box 15">
          <a:extLst>
            <a:ext uri="{FF2B5EF4-FFF2-40B4-BE49-F238E27FC236}">
              <a16:creationId xmlns:a16="http://schemas.microsoft.com/office/drawing/2014/main" id="{00000000-0008-0000-0500-00004A06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11" name="Text Box 16">
          <a:extLst>
            <a:ext uri="{FF2B5EF4-FFF2-40B4-BE49-F238E27FC236}">
              <a16:creationId xmlns:a16="http://schemas.microsoft.com/office/drawing/2014/main" id="{00000000-0008-0000-0500-00004B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12" name="Text Box 17">
          <a:extLst>
            <a:ext uri="{FF2B5EF4-FFF2-40B4-BE49-F238E27FC236}">
              <a16:creationId xmlns:a16="http://schemas.microsoft.com/office/drawing/2014/main" id="{00000000-0008-0000-0500-00004C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13" name="Text Box 18">
          <a:extLst>
            <a:ext uri="{FF2B5EF4-FFF2-40B4-BE49-F238E27FC236}">
              <a16:creationId xmlns:a16="http://schemas.microsoft.com/office/drawing/2014/main" id="{00000000-0008-0000-0500-00004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14" name="Text Box 19">
          <a:extLst>
            <a:ext uri="{FF2B5EF4-FFF2-40B4-BE49-F238E27FC236}">
              <a16:creationId xmlns:a16="http://schemas.microsoft.com/office/drawing/2014/main" id="{00000000-0008-0000-0500-00004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1615" name="Text Box 15">
          <a:extLst>
            <a:ext uri="{FF2B5EF4-FFF2-40B4-BE49-F238E27FC236}">
              <a16:creationId xmlns:a16="http://schemas.microsoft.com/office/drawing/2014/main" id="{00000000-0008-0000-0500-00004F06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616" name="Text Box 16">
          <a:extLst>
            <a:ext uri="{FF2B5EF4-FFF2-40B4-BE49-F238E27FC236}">
              <a16:creationId xmlns:a16="http://schemas.microsoft.com/office/drawing/2014/main" id="{00000000-0008-0000-0500-000050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617" name="Text Box 17">
          <a:extLst>
            <a:ext uri="{FF2B5EF4-FFF2-40B4-BE49-F238E27FC236}">
              <a16:creationId xmlns:a16="http://schemas.microsoft.com/office/drawing/2014/main" id="{00000000-0008-0000-0500-000051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618" name="Text Box 18">
          <a:extLst>
            <a:ext uri="{FF2B5EF4-FFF2-40B4-BE49-F238E27FC236}">
              <a16:creationId xmlns:a16="http://schemas.microsoft.com/office/drawing/2014/main" id="{00000000-0008-0000-0500-000052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619" name="Text Box 19">
          <a:extLst>
            <a:ext uri="{FF2B5EF4-FFF2-40B4-BE49-F238E27FC236}">
              <a16:creationId xmlns:a16="http://schemas.microsoft.com/office/drawing/2014/main" id="{00000000-0008-0000-0500-000053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1621" name="Text Box 15">
          <a:extLst>
            <a:ext uri="{FF2B5EF4-FFF2-40B4-BE49-F238E27FC236}">
              <a16:creationId xmlns:a16="http://schemas.microsoft.com/office/drawing/2014/main" id="{00000000-0008-0000-0500-00005506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22" name="Text Box 16">
          <a:extLst>
            <a:ext uri="{FF2B5EF4-FFF2-40B4-BE49-F238E27FC236}">
              <a16:creationId xmlns:a16="http://schemas.microsoft.com/office/drawing/2014/main" id="{00000000-0008-0000-0500-00005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23" name="Text Box 17">
          <a:extLst>
            <a:ext uri="{FF2B5EF4-FFF2-40B4-BE49-F238E27FC236}">
              <a16:creationId xmlns:a16="http://schemas.microsoft.com/office/drawing/2014/main" id="{00000000-0008-0000-0500-00005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24" name="Text Box 18">
          <a:extLst>
            <a:ext uri="{FF2B5EF4-FFF2-40B4-BE49-F238E27FC236}">
              <a16:creationId xmlns:a16="http://schemas.microsoft.com/office/drawing/2014/main" id="{00000000-0008-0000-0500-00005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25" name="Text Box 19">
          <a:extLst>
            <a:ext uri="{FF2B5EF4-FFF2-40B4-BE49-F238E27FC236}">
              <a16:creationId xmlns:a16="http://schemas.microsoft.com/office/drawing/2014/main" id="{00000000-0008-0000-0500-00005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1626" name="Text Box 15">
          <a:extLst>
            <a:ext uri="{FF2B5EF4-FFF2-40B4-BE49-F238E27FC236}">
              <a16:creationId xmlns:a16="http://schemas.microsoft.com/office/drawing/2014/main" id="{00000000-0008-0000-0500-00005A06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1627" name="Text Box 15">
          <a:extLst>
            <a:ext uri="{FF2B5EF4-FFF2-40B4-BE49-F238E27FC236}">
              <a16:creationId xmlns:a16="http://schemas.microsoft.com/office/drawing/2014/main" id="{00000000-0008-0000-0500-00005B06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47</xdr:row>
      <xdr:rowOff>504825</xdr:rowOff>
    </xdr:from>
    <xdr:ext cx="95250" cy="442269"/>
    <xdr:sp macro="" textlink="">
      <xdr:nvSpPr>
        <xdr:cNvPr id="1628" name="Text Box 15">
          <a:extLst>
            <a:ext uri="{FF2B5EF4-FFF2-40B4-BE49-F238E27FC236}">
              <a16:creationId xmlns:a16="http://schemas.microsoft.com/office/drawing/2014/main" id="{00000000-0008-0000-0500-00005C06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29" name="Text Box 16">
          <a:extLst>
            <a:ext uri="{FF2B5EF4-FFF2-40B4-BE49-F238E27FC236}">
              <a16:creationId xmlns:a16="http://schemas.microsoft.com/office/drawing/2014/main" id="{00000000-0008-0000-0500-00005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30" name="Text Box 17">
          <a:extLst>
            <a:ext uri="{FF2B5EF4-FFF2-40B4-BE49-F238E27FC236}">
              <a16:creationId xmlns:a16="http://schemas.microsoft.com/office/drawing/2014/main" id="{00000000-0008-0000-0500-00005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31" name="Text Box 18">
          <a:extLst>
            <a:ext uri="{FF2B5EF4-FFF2-40B4-BE49-F238E27FC236}">
              <a16:creationId xmlns:a16="http://schemas.microsoft.com/office/drawing/2014/main" id="{00000000-0008-0000-0500-00005F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213632"/>
    <xdr:sp macro="" textlink="">
      <xdr:nvSpPr>
        <xdr:cNvPr id="1632" name="Text Box 15">
          <a:extLst>
            <a:ext uri="{FF2B5EF4-FFF2-40B4-BE49-F238E27FC236}">
              <a16:creationId xmlns:a16="http://schemas.microsoft.com/office/drawing/2014/main" id="{00000000-0008-0000-0500-00006006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3" name="Text Box 16">
          <a:extLst>
            <a:ext uri="{FF2B5EF4-FFF2-40B4-BE49-F238E27FC236}">
              <a16:creationId xmlns:a16="http://schemas.microsoft.com/office/drawing/2014/main" id="{00000000-0008-0000-0500-000061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4" name="Text Box 17">
          <a:extLst>
            <a:ext uri="{FF2B5EF4-FFF2-40B4-BE49-F238E27FC236}">
              <a16:creationId xmlns:a16="http://schemas.microsoft.com/office/drawing/2014/main" id="{00000000-0008-0000-0500-000062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5" name="Text Box 18">
          <a:extLst>
            <a:ext uri="{FF2B5EF4-FFF2-40B4-BE49-F238E27FC236}">
              <a16:creationId xmlns:a16="http://schemas.microsoft.com/office/drawing/2014/main" id="{00000000-0008-0000-0500-000063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6" name="Text Box 19">
          <a:extLst>
            <a:ext uri="{FF2B5EF4-FFF2-40B4-BE49-F238E27FC236}">
              <a16:creationId xmlns:a16="http://schemas.microsoft.com/office/drawing/2014/main" id="{00000000-0008-0000-0500-000064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7" name="Text Box 16">
          <a:extLst>
            <a:ext uri="{FF2B5EF4-FFF2-40B4-BE49-F238E27FC236}">
              <a16:creationId xmlns:a16="http://schemas.microsoft.com/office/drawing/2014/main" id="{00000000-0008-0000-0500-000065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8" name="Text Box 17">
          <a:extLst>
            <a:ext uri="{FF2B5EF4-FFF2-40B4-BE49-F238E27FC236}">
              <a16:creationId xmlns:a16="http://schemas.microsoft.com/office/drawing/2014/main" id="{00000000-0008-0000-0500-000066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9" name="Text Box 18">
          <a:extLst>
            <a:ext uri="{FF2B5EF4-FFF2-40B4-BE49-F238E27FC236}">
              <a16:creationId xmlns:a16="http://schemas.microsoft.com/office/drawing/2014/main" id="{00000000-0008-0000-0500-000067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40" name="Text Box 19">
          <a:extLst>
            <a:ext uri="{FF2B5EF4-FFF2-40B4-BE49-F238E27FC236}">
              <a16:creationId xmlns:a16="http://schemas.microsoft.com/office/drawing/2014/main" id="{00000000-0008-0000-0500-000068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41" name="Text Box 16">
          <a:extLst>
            <a:ext uri="{FF2B5EF4-FFF2-40B4-BE49-F238E27FC236}">
              <a16:creationId xmlns:a16="http://schemas.microsoft.com/office/drawing/2014/main" id="{00000000-0008-0000-0500-00006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42" name="Text Box 17">
          <a:extLst>
            <a:ext uri="{FF2B5EF4-FFF2-40B4-BE49-F238E27FC236}">
              <a16:creationId xmlns:a16="http://schemas.microsoft.com/office/drawing/2014/main" id="{00000000-0008-0000-0500-00006A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43" name="Text Box 18">
          <a:extLst>
            <a:ext uri="{FF2B5EF4-FFF2-40B4-BE49-F238E27FC236}">
              <a16:creationId xmlns:a16="http://schemas.microsoft.com/office/drawing/2014/main" id="{00000000-0008-0000-0500-00006B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44" name="Text Box 19">
          <a:extLst>
            <a:ext uri="{FF2B5EF4-FFF2-40B4-BE49-F238E27FC236}">
              <a16:creationId xmlns:a16="http://schemas.microsoft.com/office/drawing/2014/main" id="{00000000-0008-0000-0500-00006C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45" name="Text Box 16">
          <a:extLst>
            <a:ext uri="{FF2B5EF4-FFF2-40B4-BE49-F238E27FC236}">
              <a16:creationId xmlns:a16="http://schemas.microsoft.com/office/drawing/2014/main" id="{00000000-0008-0000-0500-00006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46" name="Text Box 17">
          <a:extLst>
            <a:ext uri="{FF2B5EF4-FFF2-40B4-BE49-F238E27FC236}">
              <a16:creationId xmlns:a16="http://schemas.microsoft.com/office/drawing/2014/main" id="{00000000-0008-0000-0500-00006E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47" name="Text Box 18">
          <a:extLst>
            <a:ext uri="{FF2B5EF4-FFF2-40B4-BE49-F238E27FC236}">
              <a16:creationId xmlns:a16="http://schemas.microsoft.com/office/drawing/2014/main" id="{00000000-0008-0000-0500-00006F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48" name="Text Box 19">
          <a:extLst>
            <a:ext uri="{FF2B5EF4-FFF2-40B4-BE49-F238E27FC236}">
              <a16:creationId xmlns:a16="http://schemas.microsoft.com/office/drawing/2014/main" id="{00000000-0008-0000-0500-000070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49" name="Text Box 16">
          <a:extLst>
            <a:ext uri="{FF2B5EF4-FFF2-40B4-BE49-F238E27FC236}">
              <a16:creationId xmlns:a16="http://schemas.microsoft.com/office/drawing/2014/main" id="{00000000-0008-0000-0500-000071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50" name="Text Box 17">
          <a:extLst>
            <a:ext uri="{FF2B5EF4-FFF2-40B4-BE49-F238E27FC236}">
              <a16:creationId xmlns:a16="http://schemas.microsoft.com/office/drawing/2014/main" id="{00000000-0008-0000-0500-000072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51" name="Text Box 18">
          <a:extLst>
            <a:ext uri="{FF2B5EF4-FFF2-40B4-BE49-F238E27FC236}">
              <a16:creationId xmlns:a16="http://schemas.microsoft.com/office/drawing/2014/main" id="{00000000-0008-0000-0500-000073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52" name="Text Box 19">
          <a:extLst>
            <a:ext uri="{FF2B5EF4-FFF2-40B4-BE49-F238E27FC236}">
              <a16:creationId xmlns:a16="http://schemas.microsoft.com/office/drawing/2014/main" id="{00000000-0008-0000-0500-000074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014"/>
    <xdr:sp macro="" textlink="">
      <xdr:nvSpPr>
        <xdr:cNvPr id="1653" name="Text Box 15">
          <a:extLst>
            <a:ext uri="{FF2B5EF4-FFF2-40B4-BE49-F238E27FC236}">
              <a16:creationId xmlns:a16="http://schemas.microsoft.com/office/drawing/2014/main" id="{00000000-0008-0000-0500-00007506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54" name="Text Box 16">
          <a:extLst>
            <a:ext uri="{FF2B5EF4-FFF2-40B4-BE49-F238E27FC236}">
              <a16:creationId xmlns:a16="http://schemas.microsoft.com/office/drawing/2014/main" id="{00000000-0008-0000-0500-000076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55" name="Text Box 17">
          <a:extLst>
            <a:ext uri="{FF2B5EF4-FFF2-40B4-BE49-F238E27FC236}">
              <a16:creationId xmlns:a16="http://schemas.microsoft.com/office/drawing/2014/main" id="{00000000-0008-0000-0500-000077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56" name="Text Box 18">
          <a:extLst>
            <a:ext uri="{FF2B5EF4-FFF2-40B4-BE49-F238E27FC236}">
              <a16:creationId xmlns:a16="http://schemas.microsoft.com/office/drawing/2014/main" id="{00000000-0008-0000-0500-000078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57" name="Text Box 19">
          <a:extLst>
            <a:ext uri="{FF2B5EF4-FFF2-40B4-BE49-F238E27FC236}">
              <a16:creationId xmlns:a16="http://schemas.microsoft.com/office/drawing/2014/main" id="{00000000-0008-0000-0500-00007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1658" name="Text Box 15">
          <a:extLst>
            <a:ext uri="{FF2B5EF4-FFF2-40B4-BE49-F238E27FC236}">
              <a16:creationId xmlns:a16="http://schemas.microsoft.com/office/drawing/2014/main" id="{00000000-0008-0000-0500-00007A06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59" name="Text Box 16">
          <a:extLst>
            <a:ext uri="{FF2B5EF4-FFF2-40B4-BE49-F238E27FC236}">
              <a16:creationId xmlns:a16="http://schemas.microsoft.com/office/drawing/2014/main" id="{00000000-0008-0000-0500-00007B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60" name="Text Box 17">
          <a:extLst>
            <a:ext uri="{FF2B5EF4-FFF2-40B4-BE49-F238E27FC236}">
              <a16:creationId xmlns:a16="http://schemas.microsoft.com/office/drawing/2014/main" id="{00000000-0008-0000-0500-00007C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61" name="Text Box 18">
          <a:extLst>
            <a:ext uri="{FF2B5EF4-FFF2-40B4-BE49-F238E27FC236}">
              <a16:creationId xmlns:a16="http://schemas.microsoft.com/office/drawing/2014/main" id="{00000000-0008-0000-0500-00007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2" name="Text Box 16">
          <a:extLst>
            <a:ext uri="{FF2B5EF4-FFF2-40B4-BE49-F238E27FC236}">
              <a16:creationId xmlns:a16="http://schemas.microsoft.com/office/drawing/2014/main" id="{00000000-0008-0000-0500-00007E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3" name="Text Box 17">
          <a:extLst>
            <a:ext uri="{FF2B5EF4-FFF2-40B4-BE49-F238E27FC236}">
              <a16:creationId xmlns:a16="http://schemas.microsoft.com/office/drawing/2014/main" id="{00000000-0008-0000-0500-00007F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4" name="Text Box 18">
          <a:extLst>
            <a:ext uri="{FF2B5EF4-FFF2-40B4-BE49-F238E27FC236}">
              <a16:creationId xmlns:a16="http://schemas.microsoft.com/office/drawing/2014/main" id="{00000000-0008-0000-0500-000080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5" name="Text Box 19">
          <a:extLst>
            <a:ext uri="{FF2B5EF4-FFF2-40B4-BE49-F238E27FC236}">
              <a16:creationId xmlns:a16="http://schemas.microsoft.com/office/drawing/2014/main" id="{00000000-0008-0000-0500-000081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6" name="Text Box 16">
          <a:extLst>
            <a:ext uri="{FF2B5EF4-FFF2-40B4-BE49-F238E27FC236}">
              <a16:creationId xmlns:a16="http://schemas.microsoft.com/office/drawing/2014/main" id="{00000000-0008-0000-0500-000082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7" name="Text Box 17">
          <a:extLst>
            <a:ext uri="{FF2B5EF4-FFF2-40B4-BE49-F238E27FC236}">
              <a16:creationId xmlns:a16="http://schemas.microsoft.com/office/drawing/2014/main" id="{00000000-0008-0000-0500-000083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8" name="Text Box 18">
          <a:extLst>
            <a:ext uri="{FF2B5EF4-FFF2-40B4-BE49-F238E27FC236}">
              <a16:creationId xmlns:a16="http://schemas.microsoft.com/office/drawing/2014/main" id="{00000000-0008-0000-0500-000084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9" name="Text Box 19">
          <a:extLst>
            <a:ext uri="{FF2B5EF4-FFF2-40B4-BE49-F238E27FC236}">
              <a16:creationId xmlns:a16="http://schemas.microsoft.com/office/drawing/2014/main" id="{00000000-0008-0000-0500-000085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1670" name="Text Box 15">
          <a:extLst>
            <a:ext uri="{FF2B5EF4-FFF2-40B4-BE49-F238E27FC236}">
              <a16:creationId xmlns:a16="http://schemas.microsoft.com/office/drawing/2014/main" id="{00000000-0008-0000-0500-00008606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1671" name="Text Box 15">
          <a:extLst>
            <a:ext uri="{FF2B5EF4-FFF2-40B4-BE49-F238E27FC236}">
              <a16:creationId xmlns:a16="http://schemas.microsoft.com/office/drawing/2014/main" id="{00000000-0008-0000-0500-00008706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1673" name="Text Box 15">
          <a:extLst>
            <a:ext uri="{FF2B5EF4-FFF2-40B4-BE49-F238E27FC236}">
              <a16:creationId xmlns:a16="http://schemas.microsoft.com/office/drawing/2014/main" id="{00000000-0008-0000-0500-00008906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1674" name="Text Box 15">
          <a:extLst>
            <a:ext uri="{FF2B5EF4-FFF2-40B4-BE49-F238E27FC236}">
              <a16:creationId xmlns:a16="http://schemas.microsoft.com/office/drawing/2014/main" id="{00000000-0008-0000-0500-00008A06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213632"/>
    <xdr:sp macro="" textlink="">
      <xdr:nvSpPr>
        <xdr:cNvPr id="1675" name="Text Box 15">
          <a:extLst>
            <a:ext uri="{FF2B5EF4-FFF2-40B4-BE49-F238E27FC236}">
              <a16:creationId xmlns:a16="http://schemas.microsoft.com/office/drawing/2014/main" id="{00000000-0008-0000-0500-00008B06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76" name="Text Box 16">
          <a:extLst>
            <a:ext uri="{FF2B5EF4-FFF2-40B4-BE49-F238E27FC236}">
              <a16:creationId xmlns:a16="http://schemas.microsoft.com/office/drawing/2014/main" id="{00000000-0008-0000-0500-00008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77" name="Text Box 17">
          <a:extLst>
            <a:ext uri="{FF2B5EF4-FFF2-40B4-BE49-F238E27FC236}">
              <a16:creationId xmlns:a16="http://schemas.microsoft.com/office/drawing/2014/main" id="{00000000-0008-0000-0500-00008D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78" name="Text Box 18">
          <a:extLst>
            <a:ext uri="{FF2B5EF4-FFF2-40B4-BE49-F238E27FC236}">
              <a16:creationId xmlns:a16="http://schemas.microsoft.com/office/drawing/2014/main" id="{00000000-0008-0000-0500-00008E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79" name="Text Box 19">
          <a:extLst>
            <a:ext uri="{FF2B5EF4-FFF2-40B4-BE49-F238E27FC236}">
              <a16:creationId xmlns:a16="http://schemas.microsoft.com/office/drawing/2014/main" id="{00000000-0008-0000-0500-00008F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80" name="Text Box 16">
          <a:extLst>
            <a:ext uri="{FF2B5EF4-FFF2-40B4-BE49-F238E27FC236}">
              <a16:creationId xmlns:a16="http://schemas.microsoft.com/office/drawing/2014/main" id="{00000000-0008-0000-0500-00009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81" name="Text Box 17">
          <a:extLst>
            <a:ext uri="{FF2B5EF4-FFF2-40B4-BE49-F238E27FC236}">
              <a16:creationId xmlns:a16="http://schemas.microsoft.com/office/drawing/2014/main" id="{00000000-0008-0000-0500-000091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82" name="Text Box 18">
          <a:extLst>
            <a:ext uri="{FF2B5EF4-FFF2-40B4-BE49-F238E27FC236}">
              <a16:creationId xmlns:a16="http://schemas.microsoft.com/office/drawing/2014/main" id="{00000000-0008-0000-0500-000092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83" name="Text Box 19">
          <a:extLst>
            <a:ext uri="{FF2B5EF4-FFF2-40B4-BE49-F238E27FC236}">
              <a16:creationId xmlns:a16="http://schemas.microsoft.com/office/drawing/2014/main" id="{00000000-0008-0000-0500-000093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84" name="Text Box 16">
          <a:extLst>
            <a:ext uri="{FF2B5EF4-FFF2-40B4-BE49-F238E27FC236}">
              <a16:creationId xmlns:a16="http://schemas.microsoft.com/office/drawing/2014/main" id="{00000000-0008-0000-0500-000094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85" name="Text Box 17">
          <a:extLst>
            <a:ext uri="{FF2B5EF4-FFF2-40B4-BE49-F238E27FC236}">
              <a16:creationId xmlns:a16="http://schemas.microsoft.com/office/drawing/2014/main" id="{00000000-0008-0000-0500-000095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86" name="Text Box 18">
          <a:extLst>
            <a:ext uri="{FF2B5EF4-FFF2-40B4-BE49-F238E27FC236}">
              <a16:creationId xmlns:a16="http://schemas.microsoft.com/office/drawing/2014/main" id="{00000000-0008-0000-0500-000096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87" name="Text Box 19">
          <a:extLst>
            <a:ext uri="{FF2B5EF4-FFF2-40B4-BE49-F238E27FC236}">
              <a16:creationId xmlns:a16="http://schemas.microsoft.com/office/drawing/2014/main" id="{00000000-0008-0000-0500-000097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1688" name="Text Box 15">
          <a:extLst>
            <a:ext uri="{FF2B5EF4-FFF2-40B4-BE49-F238E27FC236}">
              <a16:creationId xmlns:a16="http://schemas.microsoft.com/office/drawing/2014/main" id="{00000000-0008-0000-0500-00009806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89" name="Text Box 16">
          <a:extLst>
            <a:ext uri="{FF2B5EF4-FFF2-40B4-BE49-F238E27FC236}">
              <a16:creationId xmlns:a16="http://schemas.microsoft.com/office/drawing/2014/main" id="{00000000-0008-0000-0500-000099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90" name="Text Box 17">
          <a:extLst>
            <a:ext uri="{FF2B5EF4-FFF2-40B4-BE49-F238E27FC236}">
              <a16:creationId xmlns:a16="http://schemas.microsoft.com/office/drawing/2014/main" id="{00000000-0008-0000-0500-00009A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91" name="Text Box 18">
          <a:extLst>
            <a:ext uri="{FF2B5EF4-FFF2-40B4-BE49-F238E27FC236}">
              <a16:creationId xmlns:a16="http://schemas.microsoft.com/office/drawing/2014/main" id="{00000000-0008-0000-0500-00009B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92" name="Text Box 19">
          <a:extLst>
            <a:ext uri="{FF2B5EF4-FFF2-40B4-BE49-F238E27FC236}">
              <a16:creationId xmlns:a16="http://schemas.microsoft.com/office/drawing/2014/main" id="{00000000-0008-0000-0500-00009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59</xdr:row>
      <xdr:rowOff>504825</xdr:rowOff>
    </xdr:from>
    <xdr:ext cx="95250" cy="442269"/>
    <xdr:sp macro="" textlink="">
      <xdr:nvSpPr>
        <xdr:cNvPr id="1693" name="Text Box 15">
          <a:extLst>
            <a:ext uri="{FF2B5EF4-FFF2-40B4-BE49-F238E27FC236}">
              <a16:creationId xmlns:a16="http://schemas.microsoft.com/office/drawing/2014/main" id="{00000000-0008-0000-0500-00009D06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94" name="Text Box 16">
          <a:extLst>
            <a:ext uri="{FF2B5EF4-FFF2-40B4-BE49-F238E27FC236}">
              <a16:creationId xmlns:a16="http://schemas.microsoft.com/office/drawing/2014/main" id="{00000000-0008-0000-0500-00009E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95" name="Text Box 17">
          <a:extLst>
            <a:ext uri="{FF2B5EF4-FFF2-40B4-BE49-F238E27FC236}">
              <a16:creationId xmlns:a16="http://schemas.microsoft.com/office/drawing/2014/main" id="{00000000-0008-0000-0500-00009F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96" name="Text Box 18">
          <a:extLst>
            <a:ext uri="{FF2B5EF4-FFF2-40B4-BE49-F238E27FC236}">
              <a16:creationId xmlns:a16="http://schemas.microsoft.com/office/drawing/2014/main" id="{00000000-0008-0000-0500-0000A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97" name="Text Box 16">
          <a:extLst>
            <a:ext uri="{FF2B5EF4-FFF2-40B4-BE49-F238E27FC236}">
              <a16:creationId xmlns:a16="http://schemas.microsoft.com/office/drawing/2014/main" id="{00000000-0008-0000-0500-0000A1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98" name="Text Box 17">
          <a:extLst>
            <a:ext uri="{FF2B5EF4-FFF2-40B4-BE49-F238E27FC236}">
              <a16:creationId xmlns:a16="http://schemas.microsoft.com/office/drawing/2014/main" id="{00000000-0008-0000-0500-0000A2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99" name="Text Box 18">
          <a:extLst>
            <a:ext uri="{FF2B5EF4-FFF2-40B4-BE49-F238E27FC236}">
              <a16:creationId xmlns:a16="http://schemas.microsoft.com/office/drawing/2014/main" id="{00000000-0008-0000-0500-0000A3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0" name="Text Box 19">
          <a:extLst>
            <a:ext uri="{FF2B5EF4-FFF2-40B4-BE49-F238E27FC236}">
              <a16:creationId xmlns:a16="http://schemas.microsoft.com/office/drawing/2014/main" id="{00000000-0008-0000-0500-0000A4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1" name="Text Box 16">
          <a:extLst>
            <a:ext uri="{FF2B5EF4-FFF2-40B4-BE49-F238E27FC236}">
              <a16:creationId xmlns:a16="http://schemas.microsoft.com/office/drawing/2014/main" id="{00000000-0008-0000-0500-0000A5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2" name="Text Box 17">
          <a:extLst>
            <a:ext uri="{FF2B5EF4-FFF2-40B4-BE49-F238E27FC236}">
              <a16:creationId xmlns:a16="http://schemas.microsoft.com/office/drawing/2014/main" id="{00000000-0008-0000-0500-0000A6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3" name="Text Box 18">
          <a:extLst>
            <a:ext uri="{FF2B5EF4-FFF2-40B4-BE49-F238E27FC236}">
              <a16:creationId xmlns:a16="http://schemas.microsoft.com/office/drawing/2014/main" id="{00000000-0008-0000-0500-0000A7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4" name="Text Box 19">
          <a:extLst>
            <a:ext uri="{FF2B5EF4-FFF2-40B4-BE49-F238E27FC236}">
              <a16:creationId xmlns:a16="http://schemas.microsoft.com/office/drawing/2014/main" id="{00000000-0008-0000-0500-0000A8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05" name="Text Box 16">
          <a:extLst>
            <a:ext uri="{FF2B5EF4-FFF2-40B4-BE49-F238E27FC236}">
              <a16:creationId xmlns:a16="http://schemas.microsoft.com/office/drawing/2014/main" id="{00000000-0008-0000-0500-0000A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06" name="Text Box 17">
          <a:extLst>
            <a:ext uri="{FF2B5EF4-FFF2-40B4-BE49-F238E27FC236}">
              <a16:creationId xmlns:a16="http://schemas.microsoft.com/office/drawing/2014/main" id="{00000000-0008-0000-0500-0000A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07" name="Text Box 18">
          <a:extLst>
            <a:ext uri="{FF2B5EF4-FFF2-40B4-BE49-F238E27FC236}">
              <a16:creationId xmlns:a16="http://schemas.microsoft.com/office/drawing/2014/main" id="{00000000-0008-0000-0500-0000A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08" name="Text Box 19">
          <a:extLst>
            <a:ext uri="{FF2B5EF4-FFF2-40B4-BE49-F238E27FC236}">
              <a16:creationId xmlns:a16="http://schemas.microsoft.com/office/drawing/2014/main" id="{00000000-0008-0000-0500-0000A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1709" name="Text Box 15">
          <a:extLst>
            <a:ext uri="{FF2B5EF4-FFF2-40B4-BE49-F238E27FC236}">
              <a16:creationId xmlns:a16="http://schemas.microsoft.com/office/drawing/2014/main" id="{00000000-0008-0000-0500-0000AD06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10" name="Text Box 16">
          <a:extLst>
            <a:ext uri="{FF2B5EF4-FFF2-40B4-BE49-F238E27FC236}">
              <a16:creationId xmlns:a16="http://schemas.microsoft.com/office/drawing/2014/main" id="{00000000-0008-0000-0500-0000AE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11" name="Text Box 17">
          <a:extLst>
            <a:ext uri="{FF2B5EF4-FFF2-40B4-BE49-F238E27FC236}">
              <a16:creationId xmlns:a16="http://schemas.microsoft.com/office/drawing/2014/main" id="{00000000-0008-0000-0500-0000AF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12" name="Text Box 18">
          <a:extLst>
            <a:ext uri="{FF2B5EF4-FFF2-40B4-BE49-F238E27FC236}">
              <a16:creationId xmlns:a16="http://schemas.microsoft.com/office/drawing/2014/main" id="{00000000-0008-0000-0500-0000B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13" name="Text Box 19">
          <a:extLst>
            <a:ext uri="{FF2B5EF4-FFF2-40B4-BE49-F238E27FC236}">
              <a16:creationId xmlns:a16="http://schemas.microsoft.com/office/drawing/2014/main" id="{00000000-0008-0000-0500-0000B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1714" name="Text Box 15">
          <a:extLst>
            <a:ext uri="{FF2B5EF4-FFF2-40B4-BE49-F238E27FC236}">
              <a16:creationId xmlns:a16="http://schemas.microsoft.com/office/drawing/2014/main" id="{00000000-0008-0000-0500-0000B206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715" name="Text Box 16">
          <a:extLst>
            <a:ext uri="{FF2B5EF4-FFF2-40B4-BE49-F238E27FC236}">
              <a16:creationId xmlns:a16="http://schemas.microsoft.com/office/drawing/2014/main" id="{00000000-0008-0000-0500-0000B3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716" name="Text Box 17">
          <a:extLst>
            <a:ext uri="{FF2B5EF4-FFF2-40B4-BE49-F238E27FC236}">
              <a16:creationId xmlns:a16="http://schemas.microsoft.com/office/drawing/2014/main" id="{00000000-0008-0000-0500-0000B4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717" name="Text Box 18">
          <a:extLst>
            <a:ext uri="{FF2B5EF4-FFF2-40B4-BE49-F238E27FC236}">
              <a16:creationId xmlns:a16="http://schemas.microsoft.com/office/drawing/2014/main" id="{00000000-0008-0000-0500-0000B5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718" name="Text Box 19">
          <a:extLst>
            <a:ext uri="{FF2B5EF4-FFF2-40B4-BE49-F238E27FC236}">
              <a16:creationId xmlns:a16="http://schemas.microsoft.com/office/drawing/2014/main" id="{00000000-0008-0000-0500-0000B6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014"/>
    <xdr:sp macro="" textlink="">
      <xdr:nvSpPr>
        <xdr:cNvPr id="1720" name="Text Box 15">
          <a:extLst>
            <a:ext uri="{FF2B5EF4-FFF2-40B4-BE49-F238E27FC236}">
              <a16:creationId xmlns:a16="http://schemas.microsoft.com/office/drawing/2014/main" id="{00000000-0008-0000-0500-0000B806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21" name="Text Box 16">
          <a:extLst>
            <a:ext uri="{FF2B5EF4-FFF2-40B4-BE49-F238E27FC236}">
              <a16:creationId xmlns:a16="http://schemas.microsoft.com/office/drawing/2014/main" id="{00000000-0008-0000-0500-0000B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22" name="Text Box 17">
          <a:extLst>
            <a:ext uri="{FF2B5EF4-FFF2-40B4-BE49-F238E27FC236}">
              <a16:creationId xmlns:a16="http://schemas.microsoft.com/office/drawing/2014/main" id="{00000000-0008-0000-0500-0000B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23" name="Text Box 18">
          <a:extLst>
            <a:ext uri="{FF2B5EF4-FFF2-40B4-BE49-F238E27FC236}">
              <a16:creationId xmlns:a16="http://schemas.microsoft.com/office/drawing/2014/main" id="{00000000-0008-0000-0500-0000B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24" name="Text Box 19">
          <a:extLst>
            <a:ext uri="{FF2B5EF4-FFF2-40B4-BE49-F238E27FC236}">
              <a16:creationId xmlns:a16="http://schemas.microsoft.com/office/drawing/2014/main" id="{00000000-0008-0000-0500-0000B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1725" name="Text Box 15">
          <a:extLst>
            <a:ext uri="{FF2B5EF4-FFF2-40B4-BE49-F238E27FC236}">
              <a16:creationId xmlns:a16="http://schemas.microsoft.com/office/drawing/2014/main" id="{00000000-0008-0000-0500-0000BD06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1726" name="Text Box 15">
          <a:extLst>
            <a:ext uri="{FF2B5EF4-FFF2-40B4-BE49-F238E27FC236}">
              <a16:creationId xmlns:a16="http://schemas.microsoft.com/office/drawing/2014/main" id="{00000000-0008-0000-0500-0000BE06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727" name="Text Box 15">
          <a:extLst>
            <a:ext uri="{FF2B5EF4-FFF2-40B4-BE49-F238E27FC236}">
              <a16:creationId xmlns:a16="http://schemas.microsoft.com/office/drawing/2014/main" id="{00000000-0008-0000-0500-0000BF06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28" name="Text Box 16">
          <a:extLst>
            <a:ext uri="{FF2B5EF4-FFF2-40B4-BE49-F238E27FC236}">
              <a16:creationId xmlns:a16="http://schemas.microsoft.com/office/drawing/2014/main" id="{00000000-0008-0000-0500-0000C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29" name="Text Box 17">
          <a:extLst>
            <a:ext uri="{FF2B5EF4-FFF2-40B4-BE49-F238E27FC236}">
              <a16:creationId xmlns:a16="http://schemas.microsoft.com/office/drawing/2014/main" id="{00000000-0008-0000-0500-0000C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30" name="Text Box 18">
          <a:extLst>
            <a:ext uri="{FF2B5EF4-FFF2-40B4-BE49-F238E27FC236}">
              <a16:creationId xmlns:a16="http://schemas.microsoft.com/office/drawing/2014/main" id="{00000000-0008-0000-0500-0000C2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213632"/>
    <xdr:sp macro="" textlink="">
      <xdr:nvSpPr>
        <xdr:cNvPr id="1731" name="Text Box 15">
          <a:extLst>
            <a:ext uri="{FF2B5EF4-FFF2-40B4-BE49-F238E27FC236}">
              <a16:creationId xmlns:a16="http://schemas.microsoft.com/office/drawing/2014/main" id="{00000000-0008-0000-0500-0000C306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2" name="Text Box 16">
          <a:extLst>
            <a:ext uri="{FF2B5EF4-FFF2-40B4-BE49-F238E27FC236}">
              <a16:creationId xmlns:a16="http://schemas.microsoft.com/office/drawing/2014/main" id="{00000000-0008-0000-0500-0000C4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3" name="Text Box 17">
          <a:extLst>
            <a:ext uri="{FF2B5EF4-FFF2-40B4-BE49-F238E27FC236}">
              <a16:creationId xmlns:a16="http://schemas.microsoft.com/office/drawing/2014/main" id="{00000000-0008-0000-0500-0000C5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4" name="Text Box 18">
          <a:extLst>
            <a:ext uri="{FF2B5EF4-FFF2-40B4-BE49-F238E27FC236}">
              <a16:creationId xmlns:a16="http://schemas.microsoft.com/office/drawing/2014/main" id="{00000000-0008-0000-0500-0000C6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5" name="Text Box 19">
          <a:extLst>
            <a:ext uri="{FF2B5EF4-FFF2-40B4-BE49-F238E27FC236}">
              <a16:creationId xmlns:a16="http://schemas.microsoft.com/office/drawing/2014/main" id="{00000000-0008-0000-0500-0000C7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6" name="Text Box 16">
          <a:extLst>
            <a:ext uri="{FF2B5EF4-FFF2-40B4-BE49-F238E27FC236}">
              <a16:creationId xmlns:a16="http://schemas.microsoft.com/office/drawing/2014/main" id="{00000000-0008-0000-0500-0000C8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7" name="Text Box 17">
          <a:extLst>
            <a:ext uri="{FF2B5EF4-FFF2-40B4-BE49-F238E27FC236}">
              <a16:creationId xmlns:a16="http://schemas.microsoft.com/office/drawing/2014/main" id="{00000000-0008-0000-0500-0000C9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8" name="Text Box 18">
          <a:extLst>
            <a:ext uri="{FF2B5EF4-FFF2-40B4-BE49-F238E27FC236}">
              <a16:creationId xmlns:a16="http://schemas.microsoft.com/office/drawing/2014/main" id="{00000000-0008-0000-0500-0000CA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9" name="Text Box 19">
          <a:extLst>
            <a:ext uri="{FF2B5EF4-FFF2-40B4-BE49-F238E27FC236}">
              <a16:creationId xmlns:a16="http://schemas.microsoft.com/office/drawing/2014/main" id="{00000000-0008-0000-0500-0000CB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40" name="Text Box 16">
          <a:extLst>
            <a:ext uri="{FF2B5EF4-FFF2-40B4-BE49-F238E27FC236}">
              <a16:creationId xmlns:a16="http://schemas.microsoft.com/office/drawing/2014/main" id="{00000000-0008-0000-0500-0000C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41" name="Text Box 17">
          <a:extLst>
            <a:ext uri="{FF2B5EF4-FFF2-40B4-BE49-F238E27FC236}">
              <a16:creationId xmlns:a16="http://schemas.microsoft.com/office/drawing/2014/main" id="{00000000-0008-0000-0500-0000CD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42" name="Text Box 18">
          <a:extLst>
            <a:ext uri="{FF2B5EF4-FFF2-40B4-BE49-F238E27FC236}">
              <a16:creationId xmlns:a16="http://schemas.microsoft.com/office/drawing/2014/main" id="{00000000-0008-0000-0500-0000CE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43" name="Text Box 19">
          <a:extLst>
            <a:ext uri="{FF2B5EF4-FFF2-40B4-BE49-F238E27FC236}">
              <a16:creationId xmlns:a16="http://schemas.microsoft.com/office/drawing/2014/main" id="{00000000-0008-0000-0500-0000CF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44" name="Text Box 16">
          <a:extLst>
            <a:ext uri="{FF2B5EF4-FFF2-40B4-BE49-F238E27FC236}">
              <a16:creationId xmlns:a16="http://schemas.microsoft.com/office/drawing/2014/main" id="{00000000-0008-0000-0500-0000D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45" name="Text Box 17">
          <a:extLst>
            <a:ext uri="{FF2B5EF4-FFF2-40B4-BE49-F238E27FC236}">
              <a16:creationId xmlns:a16="http://schemas.microsoft.com/office/drawing/2014/main" id="{00000000-0008-0000-0500-0000D1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46" name="Text Box 18">
          <a:extLst>
            <a:ext uri="{FF2B5EF4-FFF2-40B4-BE49-F238E27FC236}">
              <a16:creationId xmlns:a16="http://schemas.microsoft.com/office/drawing/2014/main" id="{00000000-0008-0000-0500-0000D2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47" name="Text Box 19">
          <a:extLst>
            <a:ext uri="{FF2B5EF4-FFF2-40B4-BE49-F238E27FC236}">
              <a16:creationId xmlns:a16="http://schemas.microsoft.com/office/drawing/2014/main" id="{00000000-0008-0000-0500-0000D3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48" name="Text Box 16">
          <a:extLst>
            <a:ext uri="{FF2B5EF4-FFF2-40B4-BE49-F238E27FC236}">
              <a16:creationId xmlns:a16="http://schemas.microsoft.com/office/drawing/2014/main" id="{00000000-0008-0000-0500-0000D4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49" name="Text Box 17">
          <a:extLst>
            <a:ext uri="{FF2B5EF4-FFF2-40B4-BE49-F238E27FC236}">
              <a16:creationId xmlns:a16="http://schemas.microsoft.com/office/drawing/2014/main" id="{00000000-0008-0000-0500-0000D5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50" name="Text Box 18">
          <a:extLst>
            <a:ext uri="{FF2B5EF4-FFF2-40B4-BE49-F238E27FC236}">
              <a16:creationId xmlns:a16="http://schemas.microsoft.com/office/drawing/2014/main" id="{00000000-0008-0000-0500-0000D6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51" name="Text Box 19">
          <a:extLst>
            <a:ext uri="{FF2B5EF4-FFF2-40B4-BE49-F238E27FC236}">
              <a16:creationId xmlns:a16="http://schemas.microsoft.com/office/drawing/2014/main" id="{00000000-0008-0000-0500-0000D7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1752" name="Text Box 15">
          <a:extLst>
            <a:ext uri="{FF2B5EF4-FFF2-40B4-BE49-F238E27FC236}">
              <a16:creationId xmlns:a16="http://schemas.microsoft.com/office/drawing/2014/main" id="{00000000-0008-0000-0500-0000D806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53" name="Text Box 16">
          <a:extLst>
            <a:ext uri="{FF2B5EF4-FFF2-40B4-BE49-F238E27FC236}">
              <a16:creationId xmlns:a16="http://schemas.microsoft.com/office/drawing/2014/main" id="{00000000-0008-0000-0500-0000D9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54" name="Text Box 17">
          <a:extLst>
            <a:ext uri="{FF2B5EF4-FFF2-40B4-BE49-F238E27FC236}">
              <a16:creationId xmlns:a16="http://schemas.microsoft.com/office/drawing/2014/main" id="{00000000-0008-0000-0500-0000DA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55" name="Text Box 18">
          <a:extLst>
            <a:ext uri="{FF2B5EF4-FFF2-40B4-BE49-F238E27FC236}">
              <a16:creationId xmlns:a16="http://schemas.microsoft.com/office/drawing/2014/main" id="{00000000-0008-0000-0500-0000DB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56" name="Text Box 19">
          <a:extLst>
            <a:ext uri="{FF2B5EF4-FFF2-40B4-BE49-F238E27FC236}">
              <a16:creationId xmlns:a16="http://schemas.microsoft.com/office/drawing/2014/main" id="{00000000-0008-0000-0500-0000D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71</xdr:row>
      <xdr:rowOff>504825</xdr:rowOff>
    </xdr:from>
    <xdr:ext cx="95250" cy="442269"/>
    <xdr:sp macro="" textlink="">
      <xdr:nvSpPr>
        <xdr:cNvPr id="1757" name="Text Box 15">
          <a:extLst>
            <a:ext uri="{FF2B5EF4-FFF2-40B4-BE49-F238E27FC236}">
              <a16:creationId xmlns:a16="http://schemas.microsoft.com/office/drawing/2014/main" id="{00000000-0008-0000-0500-0000DD06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58" name="Text Box 16">
          <a:extLst>
            <a:ext uri="{FF2B5EF4-FFF2-40B4-BE49-F238E27FC236}">
              <a16:creationId xmlns:a16="http://schemas.microsoft.com/office/drawing/2014/main" id="{00000000-0008-0000-0500-0000DE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59" name="Text Box 17">
          <a:extLst>
            <a:ext uri="{FF2B5EF4-FFF2-40B4-BE49-F238E27FC236}">
              <a16:creationId xmlns:a16="http://schemas.microsoft.com/office/drawing/2014/main" id="{00000000-0008-0000-0500-0000DF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60" name="Text Box 18">
          <a:extLst>
            <a:ext uri="{FF2B5EF4-FFF2-40B4-BE49-F238E27FC236}">
              <a16:creationId xmlns:a16="http://schemas.microsoft.com/office/drawing/2014/main" id="{00000000-0008-0000-0500-0000E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1" name="Text Box 16">
          <a:extLst>
            <a:ext uri="{FF2B5EF4-FFF2-40B4-BE49-F238E27FC236}">
              <a16:creationId xmlns:a16="http://schemas.microsoft.com/office/drawing/2014/main" id="{00000000-0008-0000-0500-0000E1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2" name="Text Box 17">
          <a:extLst>
            <a:ext uri="{FF2B5EF4-FFF2-40B4-BE49-F238E27FC236}">
              <a16:creationId xmlns:a16="http://schemas.microsoft.com/office/drawing/2014/main" id="{00000000-0008-0000-0500-0000E2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3" name="Text Box 18">
          <a:extLst>
            <a:ext uri="{FF2B5EF4-FFF2-40B4-BE49-F238E27FC236}">
              <a16:creationId xmlns:a16="http://schemas.microsoft.com/office/drawing/2014/main" id="{00000000-0008-0000-0500-0000E3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4" name="Text Box 19">
          <a:extLst>
            <a:ext uri="{FF2B5EF4-FFF2-40B4-BE49-F238E27FC236}">
              <a16:creationId xmlns:a16="http://schemas.microsoft.com/office/drawing/2014/main" id="{00000000-0008-0000-0500-0000E4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5" name="Text Box 16">
          <a:extLst>
            <a:ext uri="{FF2B5EF4-FFF2-40B4-BE49-F238E27FC236}">
              <a16:creationId xmlns:a16="http://schemas.microsoft.com/office/drawing/2014/main" id="{00000000-0008-0000-0500-0000E5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6" name="Text Box 17">
          <a:extLst>
            <a:ext uri="{FF2B5EF4-FFF2-40B4-BE49-F238E27FC236}">
              <a16:creationId xmlns:a16="http://schemas.microsoft.com/office/drawing/2014/main" id="{00000000-0008-0000-0500-0000E6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7" name="Text Box 18">
          <a:extLst>
            <a:ext uri="{FF2B5EF4-FFF2-40B4-BE49-F238E27FC236}">
              <a16:creationId xmlns:a16="http://schemas.microsoft.com/office/drawing/2014/main" id="{00000000-0008-0000-0500-0000E7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8" name="Text Box 19">
          <a:extLst>
            <a:ext uri="{FF2B5EF4-FFF2-40B4-BE49-F238E27FC236}">
              <a16:creationId xmlns:a16="http://schemas.microsoft.com/office/drawing/2014/main" id="{00000000-0008-0000-0500-0000E8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1769" name="Text Box 15">
          <a:extLst>
            <a:ext uri="{FF2B5EF4-FFF2-40B4-BE49-F238E27FC236}">
              <a16:creationId xmlns:a16="http://schemas.microsoft.com/office/drawing/2014/main" id="{00000000-0008-0000-0500-0000E906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1770" name="Text Box 15">
          <a:extLst>
            <a:ext uri="{FF2B5EF4-FFF2-40B4-BE49-F238E27FC236}">
              <a16:creationId xmlns:a16="http://schemas.microsoft.com/office/drawing/2014/main" id="{00000000-0008-0000-0500-0000EA06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1772" name="Text Box 15">
          <a:extLst>
            <a:ext uri="{FF2B5EF4-FFF2-40B4-BE49-F238E27FC236}">
              <a16:creationId xmlns:a16="http://schemas.microsoft.com/office/drawing/2014/main" id="{00000000-0008-0000-0500-0000EC06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1773" name="Text Box 15">
          <a:extLst>
            <a:ext uri="{FF2B5EF4-FFF2-40B4-BE49-F238E27FC236}">
              <a16:creationId xmlns:a16="http://schemas.microsoft.com/office/drawing/2014/main" id="{00000000-0008-0000-0500-0000ED06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213632"/>
    <xdr:sp macro="" textlink="">
      <xdr:nvSpPr>
        <xdr:cNvPr id="1774" name="Text Box 15">
          <a:extLst>
            <a:ext uri="{FF2B5EF4-FFF2-40B4-BE49-F238E27FC236}">
              <a16:creationId xmlns:a16="http://schemas.microsoft.com/office/drawing/2014/main" id="{00000000-0008-0000-0500-0000EE06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75" name="Text Box 16">
          <a:extLst>
            <a:ext uri="{FF2B5EF4-FFF2-40B4-BE49-F238E27FC236}">
              <a16:creationId xmlns:a16="http://schemas.microsoft.com/office/drawing/2014/main" id="{00000000-0008-0000-0500-0000EF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76" name="Text Box 17">
          <a:extLst>
            <a:ext uri="{FF2B5EF4-FFF2-40B4-BE49-F238E27FC236}">
              <a16:creationId xmlns:a16="http://schemas.microsoft.com/office/drawing/2014/main" id="{00000000-0008-0000-0500-0000F0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77" name="Text Box 18">
          <a:extLst>
            <a:ext uri="{FF2B5EF4-FFF2-40B4-BE49-F238E27FC236}">
              <a16:creationId xmlns:a16="http://schemas.microsoft.com/office/drawing/2014/main" id="{00000000-0008-0000-0500-0000F1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78" name="Text Box 19">
          <a:extLst>
            <a:ext uri="{FF2B5EF4-FFF2-40B4-BE49-F238E27FC236}">
              <a16:creationId xmlns:a16="http://schemas.microsoft.com/office/drawing/2014/main" id="{00000000-0008-0000-0500-0000F2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79" name="Text Box 16">
          <a:extLst>
            <a:ext uri="{FF2B5EF4-FFF2-40B4-BE49-F238E27FC236}">
              <a16:creationId xmlns:a16="http://schemas.microsoft.com/office/drawing/2014/main" id="{00000000-0008-0000-0500-0000F3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80" name="Text Box 17">
          <a:extLst>
            <a:ext uri="{FF2B5EF4-FFF2-40B4-BE49-F238E27FC236}">
              <a16:creationId xmlns:a16="http://schemas.microsoft.com/office/drawing/2014/main" id="{00000000-0008-0000-0500-0000F4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81" name="Text Box 18">
          <a:extLst>
            <a:ext uri="{FF2B5EF4-FFF2-40B4-BE49-F238E27FC236}">
              <a16:creationId xmlns:a16="http://schemas.microsoft.com/office/drawing/2014/main" id="{00000000-0008-0000-0500-0000F5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82" name="Text Box 19">
          <a:extLst>
            <a:ext uri="{FF2B5EF4-FFF2-40B4-BE49-F238E27FC236}">
              <a16:creationId xmlns:a16="http://schemas.microsoft.com/office/drawing/2014/main" id="{00000000-0008-0000-0500-0000F6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83" name="Text Box 16">
          <a:extLst>
            <a:ext uri="{FF2B5EF4-FFF2-40B4-BE49-F238E27FC236}">
              <a16:creationId xmlns:a16="http://schemas.microsoft.com/office/drawing/2014/main" id="{00000000-0008-0000-0500-0000F7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84" name="Text Box 17">
          <a:extLst>
            <a:ext uri="{FF2B5EF4-FFF2-40B4-BE49-F238E27FC236}">
              <a16:creationId xmlns:a16="http://schemas.microsoft.com/office/drawing/2014/main" id="{00000000-0008-0000-0500-0000F8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85" name="Text Box 18">
          <a:extLst>
            <a:ext uri="{FF2B5EF4-FFF2-40B4-BE49-F238E27FC236}">
              <a16:creationId xmlns:a16="http://schemas.microsoft.com/office/drawing/2014/main" id="{00000000-0008-0000-0500-0000F9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86" name="Text Box 19">
          <a:extLst>
            <a:ext uri="{FF2B5EF4-FFF2-40B4-BE49-F238E27FC236}">
              <a16:creationId xmlns:a16="http://schemas.microsoft.com/office/drawing/2014/main" id="{00000000-0008-0000-0500-0000FA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87" name="Text Box 16">
          <a:extLst>
            <a:ext uri="{FF2B5EF4-FFF2-40B4-BE49-F238E27FC236}">
              <a16:creationId xmlns:a16="http://schemas.microsoft.com/office/drawing/2014/main" id="{00000000-0008-0000-0500-0000FB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88" name="Text Box 17">
          <a:extLst>
            <a:ext uri="{FF2B5EF4-FFF2-40B4-BE49-F238E27FC236}">
              <a16:creationId xmlns:a16="http://schemas.microsoft.com/office/drawing/2014/main" id="{00000000-0008-0000-0500-0000FC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89" name="Text Box 18">
          <a:extLst>
            <a:ext uri="{FF2B5EF4-FFF2-40B4-BE49-F238E27FC236}">
              <a16:creationId xmlns:a16="http://schemas.microsoft.com/office/drawing/2014/main" id="{00000000-0008-0000-0500-0000FD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90" name="Text Box 19">
          <a:extLst>
            <a:ext uri="{FF2B5EF4-FFF2-40B4-BE49-F238E27FC236}">
              <a16:creationId xmlns:a16="http://schemas.microsoft.com/office/drawing/2014/main" id="{00000000-0008-0000-0500-0000FE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91" name="Text Box 16">
          <a:extLst>
            <a:ext uri="{FF2B5EF4-FFF2-40B4-BE49-F238E27FC236}">
              <a16:creationId xmlns:a16="http://schemas.microsoft.com/office/drawing/2014/main" id="{00000000-0008-0000-0500-0000FF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92" name="Text Box 17">
          <a:extLst>
            <a:ext uri="{FF2B5EF4-FFF2-40B4-BE49-F238E27FC236}">
              <a16:creationId xmlns:a16="http://schemas.microsoft.com/office/drawing/2014/main" id="{00000000-0008-0000-0500-000000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93" name="Text Box 18">
          <a:extLst>
            <a:ext uri="{FF2B5EF4-FFF2-40B4-BE49-F238E27FC236}">
              <a16:creationId xmlns:a16="http://schemas.microsoft.com/office/drawing/2014/main" id="{00000000-0008-0000-0500-000001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4" name="Text Box 16">
          <a:extLst>
            <a:ext uri="{FF2B5EF4-FFF2-40B4-BE49-F238E27FC236}">
              <a16:creationId xmlns:a16="http://schemas.microsoft.com/office/drawing/2014/main" id="{00000000-0008-0000-0500-000002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5" name="Text Box 17">
          <a:extLst>
            <a:ext uri="{FF2B5EF4-FFF2-40B4-BE49-F238E27FC236}">
              <a16:creationId xmlns:a16="http://schemas.microsoft.com/office/drawing/2014/main" id="{00000000-0008-0000-0500-000003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6" name="Text Box 18">
          <a:extLst>
            <a:ext uri="{FF2B5EF4-FFF2-40B4-BE49-F238E27FC236}">
              <a16:creationId xmlns:a16="http://schemas.microsoft.com/office/drawing/2014/main" id="{00000000-0008-0000-0500-000004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7" name="Text Box 19">
          <a:extLst>
            <a:ext uri="{FF2B5EF4-FFF2-40B4-BE49-F238E27FC236}">
              <a16:creationId xmlns:a16="http://schemas.microsoft.com/office/drawing/2014/main" id="{00000000-0008-0000-0500-000005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8" name="Text Box 16">
          <a:extLst>
            <a:ext uri="{FF2B5EF4-FFF2-40B4-BE49-F238E27FC236}">
              <a16:creationId xmlns:a16="http://schemas.microsoft.com/office/drawing/2014/main" id="{00000000-0008-0000-0500-00000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9" name="Text Box 17">
          <a:extLst>
            <a:ext uri="{FF2B5EF4-FFF2-40B4-BE49-F238E27FC236}">
              <a16:creationId xmlns:a16="http://schemas.microsoft.com/office/drawing/2014/main" id="{00000000-0008-0000-0500-00000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800" name="Text Box 18">
          <a:extLst>
            <a:ext uri="{FF2B5EF4-FFF2-40B4-BE49-F238E27FC236}">
              <a16:creationId xmlns:a16="http://schemas.microsoft.com/office/drawing/2014/main" id="{00000000-0008-0000-0500-00000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801" name="Text Box 19">
          <a:extLst>
            <a:ext uri="{FF2B5EF4-FFF2-40B4-BE49-F238E27FC236}">
              <a16:creationId xmlns:a16="http://schemas.microsoft.com/office/drawing/2014/main" id="{00000000-0008-0000-0500-00000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02" name="Text Box 16">
          <a:extLst>
            <a:ext uri="{FF2B5EF4-FFF2-40B4-BE49-F238E27FC236}">
              <a16:creationId xmlns:a16="http://schemas.microsoft.com/office/drawing/2014/main" id="{00000000-0008-0000-0500-00000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03" name="Text Box 17">
          <a:extLst>
            <a:ext uri="{FF2B5EF4-FFF2-40B4-BE49-F238E27FC236}">
              <a16:creationId xmlns:a16="http://schemas.microsoft.com/office/drawing/2014/main" id="{00000000-0008-0000-0500-00000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04" name="Text Box 18">
          <a:extLst>
            <a:ext uri="{FF2B5EF4-FFF2-40B4-BE49-F238E27FC236}">
              <a16:creationId xmlns:a16="http://schemas.microsoft.com/office/drawing/2014/main" id="{00000000-0008-0000-0500-00000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05" name="Text Box 19">
          <a:extLst>
            <a:ext uri="{FF2B5EF4-FFF2-40B4-BE49-F238E27FC236}">
              <a16:creationId xmlns:a16="http://schemas.microsoft.com/office/drawing/2014/main" id="{00000000-0008-0000-0500-00000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61691"/>
    <xdr:sp macro="" textlink="">
      <xdr:nvSpPr>
        <xdr:cNvPr id="1806" name="Text Box 15">
          <a:extLst>
            <a:ext uri="{FF2B5EF4-FFF2-40B4-BE49-F238E27FC236}">
              <a16:creationId xmlns:a16="http://schemas.microsoft.com/office/drawing/2014/main" id="{00000000-0008-0000-0500-00000E07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07" name="Text Box 16">
          <a:extLst>
            <a:ext uri="{FF2B5EF4-FFF2-40B4-BE49-F238E27FC236}">
              <a16:creationId xmlns:a16="http://schemas.microsoft.com/office/drawing/2014/main" id="{00000000-0008-0000-0500-00000F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08" name="Text Box 17">
          <a:extLst>
            <a:ext uri="{FF2B5EF4-FFF2-40B4-BE49-F238E27FC236}">
              <a16:creationId xmlns:a16="http://schemas.microsoft.com/office/drawing/2014/main" id="{00000000-0008-0000-0500-000010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09" name="Text Box 18">
          <a:extLst>
            <a:ext uri="{FF2B5EF4-FFF2-40B4-BE49-F238E27FC236}">
              <a16:creationId xmlns:a16="http://schemas.microsoft.com/office/drawing/2014/main" id="{00000000-0008-0000-0500-00001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10" name="Text Box 19">
          <a:extLst>
            <a:ext uri="{FF2B5EF4-FFF2-40B4-BE49-F238E27FC236}">
              <a16:creationId xmlns:a16="http://schemas.microsoft.com/office/drawing/2014/main" id="{00000000-0008-0000-0500-00001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1811" name="Text Box 15">
          <a:extLst>
            <a:ext uri="{FF2B5EF4-FFF2-40B4-BE49-F238E27FC236}">
              <a16:creationId xmlns:a16="http://schemas.microsoft.com/office/drawing/2014/main" id="{00000000-0008-0000-0500-00001307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812" name="Text Box 16">
          <a:extLst>
            <a:ext uri="{FF2B5EF4-FFF2-40B4-BE49-F238E27FC236}">
              <a16:creationId xmlns:a16="http://schemas.microsoft.com/office/drawing/2014/main" id="{00000000-0008-0000-0500-000014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813" name="Text Box 17">
          <a:extLst>
            <a:ext uri="{FF2B5EF4-FFF2-40B4-BE49-F238E27FC236}">
              <a16:creationId xmlns:a16="http://schemas.microsoft.com/office/drawing/2014/main" id="{00000000-0008-0000-0500-000015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814" name="Text Box 18">
          <a:extLst>
            <a:ext uri="{FF2B5EF4-FFF2-40B4-BE49-F238E27FC236}">
              <a16:creationId xmlns:a16="http://schemas.microsoft.com/office/drawing/2014/main" id="{00000000-0008-0000-0500-000016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815" name="Text Box 19">
          <a:extLst>
            <a:ext uri="{FF2B5EF4-FFF2-40B4-BE49-F238E27FC236}">
              <a16:creationId xmlns:a16="http://schemas.microsoft.com/office/drawing/2014/main" id="{00000000-0008-0000-0500-000017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1817" name="Text Box 15">
          <a:extLst>
            <a:ext uri="{FF2B5EF4-FFF2-40B4-BE49-F238E27FC236}">
              <a16:creationId xmlns:a16="http://schemas.microsoft.com/office/drawing/2014/main" id="{00000000-0008-0000-0500-00001907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18" name="Text Box 16">
          <a:extLst>
            <a:ext uri="{FF2B5EF4-FFF2-40B4-BE49-F238E27FC236}">
              <a16:creationId xmlns:a16="http://schemas.microsoft.com/office/drawing/2014/main" id="{00000000-0008-0000-0500-00001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19" name="Text Box 17">
          <a:extLst>
            <a:ext uri="{FF2B5EF4-FFF2-40B4-BE49-F238E27FC236}">
              <a16:creationId xmlns:a16="http://schemas.microsoft.com/office/drawing/2014/main" id="{00000000-0008-0000-0500-00001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20" name="Text Box 18">
          <a:extLst>
            <a:ext uri="{FF2B5EF4-FFF2-40B4-BE49-F238E27FC236}">
              <a16:creationId xmlns:a16="http://schemas.microsoft.com/office/drawing/2014/main" id="{00000000-0008-0000-0500-00001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21" name="Text Box 19">
          <a:extLst>
            <a:ext uri="{FF2B5EF4-FFF2-40B4-BE49-F238E27FC236}">
              <a16:creationId xmlns:a16="http://schemas.microsoft.com/office/drawing/2014/main" id="{00000000-0008-0000-0500-00001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1822" name="Text Box 15">
          <a:extLst>
            <a:ext uri="{FF2B5EF4-FFF2-40B4-BE49-F238E27FC236}">
              <a16:creationId xmlns:a16="http://schemas.microsoft.com/office/drawing/2014/main" id="{00000000-0008-0000-0500-00001E07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1823" name="Text Box 15">
          <a:extLst>
            <a:ext uri="{FF2B5EF4-FFF2-40B4-BE49-F238E27FC236}">
              <a16:creationId xmlns:a16="http://schemas.microsoft.com/office/drawing/2014/main" id="{00000000-0008-0000-0500-00001F07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83</xdr:row>
      <xdr:rowOff>504825</xdr:rowOff>
    </xdr:from>
    <xdr:ext cx="95250" cy="442269"/>
    <xdr:sp macro="" textlink="">
      <xdr:nvSpPr>
        <xdr:cNvPr id="1824" name="Text Box 15">
          <a:extLst>
            <a:ext uri="{FF2B5EF4-FFF2-40B4-BE49-F238E27FC236}">
              <a16:creationId xmlns:a16="http://schemas.microsoft.com/office/drawing/2014/main" id="{00000000-0008-0000-0500-00002007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25" name="Text Box 16">
          <a:extLst>
            <a:ext uri="{FF2B5EF4-FFF2-40B4-BE49-F238E27FC236}">
              <a16:creationId xmlns:a16="http://schemas.microsoft.com/office/drawing/2014/main" id="{00000000-0008-0000-0500-00002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26" name="Text Box 17">
          <a:extLst>
            <a:ext uri="{FF2B5EF4-FFF2-40B4-BE49-F238E27FC236}">
              <a16:creationId xmlns:a16="http://schemas.microsoft.com/office/drawing/2014/main" id="{00000000-0008-0000-0500-00002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27" name="Text Box 18">
          <a:extLst>
            <a:ext uri="{FF2B5EF4-FFF2-40B4-BE49-F238E27FC236}">
              <a16:creationId xmlns:a16="http://schemas.microsoft.com/office/drawing/2014/main" id="{00000000-0008-0000-0500-000023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213632"/>
    <xdr:sp macro="" textlink="">
      <xdr:nvSpPr>
        <xdr:cNvPr id="1828" name="Text Box 15">
          <a:extLst>
            <a:ext uri="{FF2B5EF4-FFF2-40B4-BE49-F238E27FC236}">
              <a16:creationId xmlns:a16="http://schemas.microsoft.com/office/drawing/2014/main" id="{00000000-0008-0000-0500-00002407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29" name="Text Box 16">
          <a:extLst>
            <a:ext uri="{FF2B5EF4-FFF2-40B4-BE49-F238E27FC236}">
              <a16:creationId xmlns:a16="http://schemas.microsoft.com/office/drawing/2014/main" id="{00000000-0008-0000-0500-000025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0" name="Text Box 17">
          <a:extLst>
            <a:ext uri="{FF2B5EF4-FFF2-40B4-BE49-F238E27FC236}">
              <a16:creationId xmlns:a16="http://schemas.microsoft.com/office/drawing/2014/main" id="{00000000-0008-0000-0500-000026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1" name="Text Box 18">
          <a:extLst>
            <a:ext uri="{FF2B5EF4-FFF2-40B4-BE49-F238E27FC236}">
              <a16:creationId xmlns:a16="http://schemas.microsoft.com/office/drawing/2014/main" id="{00000000-0008-0000-0500-000027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2" name="Text Box 19">
          <a:extLst>
            <a:ext uri="{FF2B5EF4-FFF2-40B4-BE49-F238E27FC236}">
              <a16:creationId xmlns:a16="http://schemas.microsoft.com/office/drawing/2014/main" id="{00000000-0008-0000-0500-000028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3" name="Text Box 16">
          <a:extLst>
            <a:ext uri="{FF2B5EF4-FFF2-40B4-BE49-F238E27FC236}">
              <a16:creationId xmlns:a16="http://schemas.microsoft.com/office/drawing/2014/main" id="{00000000-0008-0000-0500-000029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4" name="Text Box 17">
          <a:extLst>
            <a:ext uri="{FF2B5EF4-FFF2-40B4-BE49-F238E27FC236}">
              <a16:creationId xmlns:a16="http://schemas.microsoft.com/office/drawing/2014/main" id="{00000000-0008-0000-0500-00002A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5" name="Text Box 18">
          <a:extLst>
            <a:ext uri="{FF2B5EF4-FFF2-40B4-BE49-F238E27FC236}">
              <a16:creationId xmlns:a16="http://schemas.microsoft.com/office/drawing/2014/main" id="{00000000-0008-0000-0500-00002B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6" name="Text Box 19">
          <a:extLst>
            <a:ext uri="{FF2B5EF4-FFF2-40B4-BE49-F238E27FC236}">
              <a16:creationId xmlns:a16="http://schemas.microsoft.com/office/drawing/2014/main" id="{00000000-0008-0000-0500-00002C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37" name="Text Box 16">
          <a:extLst>
            <a:ext uri="{FF2B5EF4-FFF2-40B4-BE49-F238E27FC236}">
              <a16:creationId xmlns:a16="http://schemas.microsoft.com/office/drawing/2014/main" id="{00000000-0008-0000-0500-00002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38" name="Text Box 17">
          <a:extLst>
            <a:ext uri="{FF2B5EF4-FFF2-40B4-BE49-F238E27FC236}">
              <a16:creationId xmlns:a16="http://schemas.microsoft.com/office/drawing/2014/main" id="{00000000-0008-0000-0500-00002E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39" name="Text Box 18">
          <a:extLst>
            <a:ext uri="{FF2B5EF4-FFF2-40B4-BE49-F238E27FC236}">
              <a16:creationId xmlns:a16="http://schemas.microsoft.com/office/drawing/2014/main" id="{00000000-0008-0000-0500-00002F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40" name="Text Box 19">
          <a:extLst>
            <a:ext uri="{FF2B5EF4-FFF2-40B4-BE49-F238E27FC236}">
              <a16:creationId xmlns:a16="http://schemas.microsoft.com/office/drawing/2014/main" id="{00000000-0008-0000-0500-000030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41" name="Text Box 16">
          <a:extLst>
            <a:ext uri="{FF2B5EF4-FFF2-40B4-BE49-F238E27FC236}">
              <a16:creationId xmlns:a16="http://schemas.microsoft.com/office/drawing/2014/main" id="{00000000-0008-0000-0500-00003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42" name="Text Box 17">
          <a:extLst>
            <a:ext uri="{FF2B5EF4-FFF2-40B4-BE49-F238E27FC236}">
              <a16:creationId xmlns:a16="http://schemas.microsoft.com/office/drawing/2014/main" id="{00000000-0008-0000-0500-000032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43" name="Text Box 18">
          <a:extLst>
            <a:ext uri="{FF2B5EF4-FFF2-40B4-BE49-F238E27FC236}">
              <a16:creationId xmlns:a16="http://schemas.microsoft.com/office/drawing/2014/main" id="{00000000-0008-0000-0500-000033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44" name="Text Box 19">
          <a:extLst>
            <a:ext uri="{FF2B5EF4-FFF2-40B4-BE49-F238E27FC236}">
              <a16:creationId xmlns:a16="http://schemas.microsoft.com/office/drawing/2014/main" id="{00000000-0008-0000-0500-000034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45" name="Text Box 16">
          <a:extLst>
            <a:ext uri="{FF2B5EF4-FFF2-40B4-BE49-F238E27FC236}">
              <a16:creationId xmlns:a16="http://schemas.microsoft.com/office/drawing/2014/main" id="{00000000-0008-0000-0500-000035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46" name="Text Box 17">
          <a:extLst>
            <a:ext uri="{FF2B5EF4-FFF2-40B4-BE49-F238E27FC236}">
              <a16:creationId xmlns:a16="http://schemas.microsoft.com/office/drawing/2014/main" id="{00000000-0008-0000-0500-000036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47" name="Text Box 18">
          <a:extLst>
            <a:ext uri="{FF2B5EF4-FFF2-40B4-BE49-F238E27FC236}">
              <a16:creationId xmlns:a16="http://schemas.microsoft.com/office/drawing/2014/main" id="{00000000-0008-0000-0500-000037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48" name="Text Box 19">
          <a:extLst>
            <a:ext uri="{FF2B5EF4-FFF2-40B4-BE49-F238E27FC236}">
              <a16:creationId xmlns:a16="http://schemas.microsoft.com/office/drawing/2014/main" id="{00000000-0008-0000-0500-000038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504825</xdr:rowOff>
    </xdr:from>
    <xdr:ext cx="95250" cy="444014"/>
    <xdr:sp macro="" textlink="">
      <xdr:nvSpPr>
        <xdr:cNvPr id="1849" name="Text Box 15">
          <a:extLst>
            <a:ext uri="{FF2B5EF4-FFF2-40B4-BE49-F238E27FC236}">
              <a16:creationId xmlns:a16="http://schemas.microsoft.com/office/drawing/2014/main" id="{00000000-0008-0000-0500-00003907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50" name="Text Box 16">
          <a:extLst>
            <a:ext uri="{FF2B5EF4-FFF2-40B4-BE49-F238E27FC236}">
              <a16:creationId xmlns:a16="http://schemas.microsoft.com/office/drawing/2014/main" id="{00000000-0008-0000-0500-00003A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51" name="Text Box 17">
          <a:extLst>
            <a:ext uri="{FF2B5EF4-FFF2-40B4-BE49-F238E27FC236}">
              <a16:creationId xmlns:a16="http://schemas.microsoft.com/office/drawing/2014/main" id="{00000000-0008-0000-0500-00003B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52" name="Text Box 18">
          <a:extLst>
            <a:ext uri="{FF2B5EF4-FFF2-40B4-BE49-F238E27FC236}">
              <a16:creationId xmlns:a16="http://schemas.microsoft.com/office/drawing/2014/main" id="{00000000-0008-0000-0500-00003C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53" name="Text Box 19">
          <a:extLst>
            <a:ext uri="{FF2B5EF4-FFF2-40B4-BE49-F238E27FC236}">
              <a16:creationId xmlns:a16="http://schemas.microsoft.com/office/drawing/2014/main" id="{00000000-0008-0000-0500-00003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504825</xdr:rowOff>
    </xdr:from>
    <xdr:ext cx="95250" cy="442269"/>
    <xdr:sp macro="" textlink="">
      <xdr:nvSpPr>
        <xdr:cNvPr id="1854" name="Text Box 15">
          <a:extLst>
            <a:ext uri="{FF2B5EF4-FFF2-40B4-BE49-F238E27FC236}">
              <a16:creationId xmlns:a16="http://schemas.microsoft.com/office/drawing/2014/main" id="{00000000-0008-0000-0500-00003E07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55" name="Text Box 16">
          <a:extLst>
            <a:ext uri="{FF2B5EF4-FFF2-40B4-BE49-F238E27FC236}">
              <a16:creationId xmlns:a16="http://schemas.microsoft.com/office/drawing/2014/main" id="{00000000-0008-0000-0500-00003F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56" name="Text Box 17">
          <a:extLst>
            <a:ext uri="{FF2B5EF4-FFF2-40B4-BE49-F238E27FC236}">
              <a16:creationId xmlns:a16="http://schemas.microsoft.com/office/drawing/2014/main" id="{00000000-0008-0000-0500-000040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57" name="Text Box 18">
          <a:extLst>
            <a:ext uri="{FF2B5EF4-FFF2-40B4-BE49-F238E27FC236}">
              <a16:creationId xmlns:a16="http://schemas.microsoft.com/office/drawing/2014/main" id="{00000000-0008-0000-0500-00004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58" name="Text Box 16">
          <a:extLst>
            <a:ext uri="{FF2B5EF4-FFF2-40B4-BE49-F238E27FC236}">
              <a16:creationId xmlns:a16="http://schemas.microsoft.com/office/drawing/2014/main" id="{00000000-0008-0000-0500-000042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59" name="Text Box 17">
          <a:extLst>
            <a:ext uri="{FF2B5EF4-FFF2-40B4-BE49-F238E27FC236}">
              <a16:creationId xmlns:a16="http://schemas.microsoft.com/office/drawing/2014/main" id="{00000000-0008-0000-0500-000043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0" name="Text Box 18">
          <a:extLst>
            <a:ext uri="{FF2B5EF4-FFF2-40B4-BE49-F238E27FC236}">
              <a16:creationId xmlns:a16="http://schemas.microsoft.com/office/drawing/2014/main" id="{00000000-0008-0000-0500-000044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1" name="Text Box 19">
          <a:extLst>
            <a:ext uri="{FF2B5EF4-FFF2-40B4-BE49-F238E27FC236}">
              <a16:creationId xmlns:a16="http://schemas.microsoft.com/office/drawing/2014/main" id="{00000000-0008-0000-0500-000045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2" name="Text Box 16">
          <a:extLst>
            <a:ext uri="{FF2B5EF4-FFF2-40B4-BE49-F238E27FC236}">
              <a16:creationId xmlns:a16="http://schemas.microsoft.com/office/drawing/2014/main" id="{00000000-0008-0000-0500-000046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3" name="Text Box 17">
          <a:extLst>
            <a:ext uri="{FF2B5EF4-FFF2-40B4-BE49-F238E27FC236}">
              <a16:creationId xmlns:a16="http://schemas.microsoft.com/office/drawing/2014/main" id="{00000000-0008-0000-0500-000047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4" name="Text Box 18">
          <a:extLst>
            <a:ext uri="{FF2B5EF4-FFF2-40B4-BE49-F238E27FC236}">
              <a16:creationId xmlns:a16="http://schemas.microsoft.com/office/drawing/2014/main" id="{00000000-0008-0000-0500-000048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5" name="Text Box 19">
          <a:extLst>
            <a:ext uri="{FF2B5EF4-FFF2-40B4-BE49-F238E27FC236}">
              <a16:creationId xmlns:a16="http://schemas.microsoft.com/office/drawing/2014/main" id="{00000000-0008-0000-0500-000049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1866" name="Text Box 15">
          <a:extLst>
            <a:ext uri="{FF2B5EF4-FFF2-40B4-BE49-F238E27FC236}">
              <a16:creationId xmlns:a16="http://schemas.microsoft.com/office/drawing/2014/main" id="{00000000-0008-0000-0500-00004A07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442269"/>
    <xdr:sp macro="" textlink="">
      <xdr:nvSpPr>
        <xdr:cNvPr id="1867" name="Text Box 15">
          <a:extLst>
            <a:ext uri="{FF2B5EF4-FFF2-40B4-BE49-F238E27FC236}">
              <a16:creationId xmlns:a16="http://schemas.microsoft.com/office/drawing/2014/main" id="{00000000-0008-0000-0500-00004B07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1868" name="Text Box 15">
          <a:extLst>
            <a:ext uri="{FF2B5EF4-FFF2-40B4-BE49-F238E27FC236}">
              <a16:creationId xmlns:a16="http://schemas.microsoft.com/office/drawing/2014/main" id="{00000000-0008-0000-0500-00004C070000}"/>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1869" name="Text Box 15">
          <a:extLst>
            <a:ext uri="{FF2B5EF4-FFF2-40B4-BE49-F238E27FC236}">
              <a16:creationId xmlns:a16="http://schemas.microsoft.com/office/drawing/2014/main" id="{00000000-0008-0000-0500-00004D07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1870" name="Text Box 15">
          <a:extLst>
            <a:ext uri="{FF2B5EF4-FFF2-40B4-BE49-F238E27FC236}">
              <a16:creationId xmlns:a16="http://schemas.microsoft.com/office/drawing/2014/main" id="{00000000-0008-0000-0500-00004E07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213632"/>
    <xdr:sp macro="" textlink="">
      <xdr:nvSpPr>
        <xdr:cNvPr id="1871" name="Text Box 15">
          <a:extLst>
            <a:ext uri="{FF2B5EF4-FFF2-40B4-BE49-F238E27FC236}">
              <a16:creationId xmlns:a16="http://schemas.microsoft.com/office/drawing/2014/main" id="{00000000-0008-0000-0500-00004F07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72" name="Text Box 16">
          <a:extLst>
            <a:ext uri="{FF2B5EF4-FFF2-40B4-BE49-F238E27FC236}">
              <a16:creationId xmlns:a16="http://schemas.microsoft.com/office/drawing/2014/main" id="{00000000-0008-0000-0500-00005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73" name="Text Box 17">
          <a:extLst>
            <a:ext uri="{FF2B5EF4-FFF2-40B4-BE49-F238E27FC236}">
              <a16:creationId xmlns:a16="http://schemas.microsoft.com/office/drawing/2014/main" id="{00000000-0008-0000-0500-000051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74" name="Text Box 18">
          <a:extLst>
            <a:ext uri="{FF2B5EF4-FFF2-40B4-BE49-F238E27FC236}">
              <a16:creationId xmlns:a16="http://schemas.microsoft.com/office/drawing/2014/main" id="{00000000-0008-0000-0500-000052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75" name="Text Box 19">
          <a:extLst>
            <a:ext uri="{FF2B5EF4-FFF2-40B4-BE49-F238E27FC236}">
              <a16:creationId xmlns:a16="http://schemas.microsoft.com/office/drawing/2014/main" id="{00000000-0008-0000-0500-000053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76" name="Text Box 16">
          <a:extLst>
            <a:ext uri="{FF2B5EF4-FFF2-40B4-BE49-F238E27FC236}">
              <a16:creationId xmlns:a16="http://schemas.microsoft.com/office/drawing/2014/main" id="{00000000-0008-0000-0500-00005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77" name="Text Box 17">
          <a:extLst>
            <a:ext uri="{FF2B5EF4-FFF2-40B4-BE49-F238E27FC236}">
              <a16:creationId xmlns:a16="http://schemas.microsoft.com/office/drawing/2014/main" id="{00000000-0008-0000-0500-000055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78" name="Text Box 18">
          <a:extLst>
            <a:ext uri="{FF2B5EF4-FFF2-40B4-BE49-F238E27FC236}">
              <a16:creationId xmlns:a16="http://schemas.microsoft.com/office/drawing/2014/main" id="{00000000-0008-0000-0500-000056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79" name="Text Box 19">
          <a:extLst>
            <a:ext uri="{FF2B5EF4-FFF2-40B4-BE49-F238E27FC236}">
              <a16:creationId xmlns:a16="http://schemas.microsoft.com/office/drawing/2014/main" id="{00000000-0008-0000-0500-000057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80" name="Text Box 16">
          <a:extLst>
            <a:ext uri="{FF2B5EF4-FFF2-40B4-BE49-F238E27FC236}">
              <a16:creationId xmlns:a16="http://schemas.microsoft.com/office/drawing/2014/main" id="{00000000-0008-0000-0500-000058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81" name="Text Box 17">
          <a:extLst>
            <a:ext uri="{FF2B5EF4-FFF2-40B4-BE49-F238E27FC236}">
              <a16:creationId xmlns:a16="http://schemas.microsoft.com/office/drawing/2014/main" id="{00000000-0008-0000-0500-000059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82" name="Text Box 18">
          <a:extLst>
            <a:ext uri="{FF2B5EF4-FFF2-40B4-BE49-F238E27FC236}">
              <a16:creationId xmlns:a16="http://schemas.microsoft.com/office/drawing/2014/main" id="{00000000-0008-0000-0500-00005A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83" name="Text Box 19">
          <a:extLst>
            <a:ext uri="{FF2B5EF4-FFF2-40B4-BE49-F238E27FC236}">
              <a16:creationId xmlns:a16="http://schemas.microsoft.com/office/drawing/2014/main" id="{00000000-0008-0000-0500-00005B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95</xdr:row>
      <xdr:rowOff>504825</xdr:rowOff>
    </xdr:from>
    <xdr:ext cx="95250" cy="444014"/>
    <xdr:sp macro="" textlink="">
      <xdr:nvSpPr>
        <xdr:cNvPr id="1884" name="Text Box 15">
          <a:extLst>
            <a:ext uri="{FF2B5EF4-FFF2-40B4-BE49-F238E27FC236}">
              <a16:creationId xmlns:a16="http://schemas.microsoft.com/office/drawing/2014/main" id="{00000000-0008-0000-0500-00005C07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85" name="Text Box 16">
          <a:extLst>
            <a:ext uri="{FF2B5EF4-FFF2-40B4-BE49-F238E27FC236}">
              <a16:creationId xmlns:a16="http://schemas.microsoft.com/office/drawing/2014/main" id="{00000000-0008-0000-0500-00005D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86" name="Text Box 17">
          <a:extLst>
            <a:ext uri="{FF2B5EF4-FFF2-40B4-BE49-F238E27FC236}">
              <a16:creationId xmlns:a16="http://schemas.microsoft.com/office/drawing/2014/main" id="{00000000-0008-0000-0500-00005E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87" name="Text Box 18">
          <a:extLst>
            <a:ext uri="{FF2B5EF4-FFF2-40B4-BE49-F238E27FC236}">
              <a16:creationId xmlns:a16="http://schemas.microsoft.com/office/drawing/2014/main" id="{00000000-0008-0000-0500-00005F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88" name="Text Box 19">
          <a:extLst>
            <a:ext uri="{FF2B5EF4-FFF2-40B4-BE49-F238E27FC236}">
              <a16:creationId xmlns:a16="http://schemas.microsoft.com/office/drawing/2014/main" id="{00000000-0008-0000-0500-00006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95</xdr:row>
      <xdr:rowOff>504825</xdr:rowOff>
    </xdr:from>
    <xdr:ext cx="95250" cy="442269"/>
    <xdr:sp macro="" textlink="">
      <xdr:nvSpPr>
        <xdr:cNvPr id="1889" name="Text Box 15">
          <a:extLst>
            <a:ext uri="{FF2B5EF4-FFF2-40B4-BE49-F238E27FC236}">
              <a16:creationId xmlns:a16="http://schemas.microsoft.com/office/drawing/2014/main" id="{00000000-0008-0000-0500-00006107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90" name="Text Box 16">
          <a:extLst>
            <a:ext uri="{FF2B5EF4-FFF2-40B4-BE49-F238E27FC236}">
              <a16:creationId xmlns:a16="http://schemas.microsoft.com/office/drawing/2014/main" id="{00000000-0008-0000-0500-000062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91" name="Text Box 17">
          <a:extLst>
            <a:ext uri="{FF2B5EF4-FFF2-40B4-BE49-F238E27FC236}">
              <a16:creationId xmlns:a16="http://schemas.microsoft.com/office/drawing/2014/main" id="{00000000-0008-0000-0500-000063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92" name="Text Box 18">
          <a:extLst>
            <a:ext uri="{FF2B5EF4-FFF2-40B4-BE49-F238E27FC236}">
              <a16:creationId xmlns:a16="http://schemas.microsoft.com/office/drawing/2014/main" id="{00000000-0008-0000-0500-00006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3" name="Text Box 16">
          <a:extLst>
            <a:ext uri="{FF2B5EF4-FFF2-40B4-BE49-F238E27FC236}">
              <a16:creationId xmlns:a16="http://schemas.microsoft.com/office/drawing/2014/main" id="{00000000-0008-0000-0500-000065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4" name="Text Box 17">
          <a:extLst>
            <a:ext uri="{FF2B5EF4-FFF2-40B4-BE49-F238E27FC236}">
              <a16:creationId xmlns:a16="http://schemas.microsoft.com/office/drawing/2014/main" id="{00000000-0008-0000-0500-000066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5" name="Text Box 18">
          <a:extLst>
            <a:ext uri="{FF2B5EF4-FFF2-40B4-BE49-F238E27FC236}">
              <a16:creationId xmlns:a16="http://schemas.microsoft.com/office/drawing/2014/main" id="{00000000-0008-0000-0500-000067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6" name="Text Box 19">
          <a:extLst>
            <a:ext uri="{FF2B5EF4-FFF2-40B4-BE49-F238E27FC236}">
              <a16:creationId xmlns:a16="http://schemas.microsoft.com/office/drawing/2014/main" id="{00000000-0008-0000-0500-000068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7" name="Text Box 16">
          <a:extLst>
            <a:ext uri="{FF2B5EF4-FFF2-40B4-BE49-F238E27FC236}">
              <a16:creationId xmlns:a16="http://schemas.microsoft.com/office/drawing/2014/main" id="{00000000-0008-0000-0500-000069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8" name="Text Box 17">
          <a:extLst>
            <a:ext uri="{FF2B5EF4-FFF2-40B4-BE49-F238E27FC236}">
              <a16:creationId xmlns:a16="http://schemas.microsoft.com/office/drawing/2014/main" id="{00000000-0008-0000-0500-00006A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9" name="Text Box 18">
          <a:extLst>
            <a:ext uri="{FF2B5EF4-FFF2-40B4-BE49-F238E27FC236}">
              <a16:creationId xmlns:a16="http://schemas.microsoft.com/office/drawing/2014/main" id="{00000000-0008-0000-0500-00006B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900" name="Text Box 19">
          <a:extLst>
            <a:ext uri="{FF2B5EF4-FFF2-40B4-BE49-F238E27FC236}">
              <a16:creationId xmlns:a16="http://schemas.microsoft.com/office/drawing/2014/main" id="{00000000-0008-0000-0500-00006C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01" name="Text Box 16">
          <a:extLst>
            <a:ext uri="{FF2B5EF4-FFF2-40B4-BE49-F238E27FC236}">
              <a16:creationId xmlns:a16="http://schemas.microsoft.com/office/drawing/2014/main" id="{00000000-0008-0000-0500-00006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02" name="Text Box 17">
          <a:extLst>
            <a:ext uri="{FF2B5EF4-FFF2-40B4-BE49-F238E27FC236}">
              <a16:creationId xmlns:a16="http://schemas.microsoft.com/office/drawing/2014/main" id="{00000000-0008-0000-0500-00006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03" name="Text Box 18">
          <a:extLst>
            <a:ext uri="{FF2B5EF4-FFF2-40B4-BE49-F238E27FC236}">
              <a16:creationId xmlns:a16="http://schemas.microsoft.com/office/drawing/2014/main" id="{00000000-0008-0000-0500-00006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04" name="Text Box 19">
          <a:extLst>
            <a:ext uri="{FF2B5EF4-FFF2-40B4-BE49-F238E27FC236}">
              <a16:creationId xmlns:a16="http://schemas.microsoft.com/office/drawing/2014/main" id="{00000000-0008-0000-0500-00007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8496"/>
    <xdr:sp macro="" textlink="">
      <xdr:nvSpPr>
        <xdr:cNvPr id="1905" name="Text Box 15">
          <a:extLst>
            <a:ext uri="{FF2B5EF4-FFF2-40B4-BE49-F238E27FC236}">
              <a16:creationId xmlns:a16="http://schemas.microsoft.com/office/drawing/2014/main" id="{00000000-0008-0000-0500-00007107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06" name="Text Box 16">
          <a:extLst>
            <a:ext uri="{FF2B5EF4-FFF2-40B4-BE49-F238E27FC236}">
              <a16:creationId xmlns:a16="http://schemas.microsoft.com/office/drawing/2014/main" id="{00000000-0008-0000-0500-000072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07" name="Text Box 17">
          <a:extLst>
            <a:ext uri="{FF2B5EF4-FFF2-40B4-BE49-F238E27FC236}">
              <a16:creationId xmlns:a16="http://schemas.microsoft.com/office/drawing/2014/main" id="{00000000-0008-0000-0500-000073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08" name="Text Box 18">
          <a:extLst>
            <a:ext uri="{FF2B5EF4-FFF2-40B4-BE49-F238E27FC236}">
              <a16:creationId xmlns:a16="http://schemas.microsoft.com/office/drawing/2014/main" id="{00000000-0008-0000-0500-00007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09" name="Text Box 19">
          <a:extLst>
            <a:ext uri="{FF2B5EF4-FFF2-40B4-BE49-F238E27FC236}">
              <a16:creationId xmlns:a16="http://schemas.microsoft.com/office/drawing/2014/main" id="{00000000-0008-0000-0500-00007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442269"/>
    <xdr:sp macro="" textlink="">
      <xdr:nvSpPr>
        <xdr:cNvPr id="1910" name="Text Box 15">
          <a:extLst>
            <a:ext uri="{FF2B5EF4-FFF2-40B4-BE49-F238E27FC236}">
              <a16:creationId xmlns:a16="http://schemas.microsoft.com/office/drawing/2014/main" id="{00000000-0008-0000-0500-00007607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911" name="Text Box 16">
          <a:extLst>
            <a:ext uri="{FF2B5EF4-FFF2-40B4-BE49-F238E27FC236}">
              <a16:creationId xmlns:a16="http://schemas.microsoft.com/office/drawing/2014/main" id="{00000000-0008-0000-0500-000077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912" name="Text Box 17">
          <a:extLst>
            <a:ext uri="{FF2B5EF4-FFF2-40B4-BE49-F238E27FC236}">
              <a16:creationId xmlns:a16="http://schemas.microsoft.com/office/drawing/2014/main" id="{00000000-0008-0000-0500-000078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913" name="Text Box 18">
          <a:extLst>
            <a:ext uri="{FF2B5EF4-FFF2-40B4-BE49-F238E27FC236}">
              <a16:creationId xmlns:a16="http://schemas.microsoft.com/office/drawing/2014/main" id="{00000000-0008-0000-0500-000079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914" name="Text Box 19">
          <a:extLst>
            <a:ext uri="{FF2B5EF4-FFF2-40B4-BE49-F238E27FC236}">
              <a16:creationId xmlns:a16="http://schemas.microsoft.com/office/drawing/2014/main" id="{00000000-0008-0000-0500-00007A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1915" name="Text Box 15">
          <a:extLst>
            <a:ext uri="{FF2B5EF4-FFF2-40B4-BE49-F238E27FC236}">
              <a16:creationId xmlns:a16="http://schemas.microsoft.com/office/drawing/2014/main" id="{00000000-0008-0000-0500-00007B070000}"/>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101</xdr:row>
      <xdr:rowOff>504825</xdr:rowOff>
    </xdr:from>
    <xdr:ext cx="95250" cy="444014"/>
    <xdr:sp macro="" textlink="">
      <xdr:nvSpPr>
        <xdr:cNvPr id="1916" name="Text Box 15">
          <a:extLst>
            <a:ext uri="{FF2B5EF4-FFF2-40B4-BE49-F238E27FC236}">
              <a16:creationId xmlns:a16="http://schemas.microsoft.com/office/drawing/2014/main" id="{00000000-0008-0000-0500-00007C07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17" name="Text Box 16">
          <a:extLst>
            <a:ext uri="{FF2B5EF4-FFF2-40B4-BE49-F238E27FC236}">
              <a16:creationId xmlns:a16="http://schemas.microsoft.com/office/drawing/2014/main" id="{00000000-0008-0000-0500-00007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18" name="Text Box 17">
          <a:extLst>
            <a:ext uri="{FF2B5EF4-FFF2-40B4-BE49-F238E27FC236}">
              <a16:creationId xmlns:a16="http://schemas.microsoft.com/office/drawing/2014/main" id="{00000000-0008-0000-0500-00007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19" name="Text Box 18">
          <a:extLst>
            <a:ext uri="{FF2B5EF4-FFF2-40B4-BE49-F238E27FC236}">
              <a16:creationId xmlns:a16="http://schemas.microsoft.com/office/drawing/2014/main" id="{00000000-0008-0000-0500-00007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20" name="Text Box 19">
          <a:extLst>
            <a:ext uri="{FF2B5EF4-FFF2-40B4-BE49-F238E27FC236}">
              <a16:creationId xmlns:a16="http://schemas.microsoft.com/office/drawing/2014/main" id="{00000000-0008-0000-0500-00008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213632"/>
    <xdr:sp macro="" textlink="">
      <xdr:nvSpPr>
        <xdr:cNvPr id="1921" name="Text Box 15">
          <a:extLst>
            <a:ext uri="{FF2B5EF4-FFF2-40B4-BE49-F238E27FC236}">
              <a16:creationId xmlns:a16="http://schemas.microsoft.com/office/drawing/2014/main" id="{00000000-0008-0000-0500-00008107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4331"/>
    <xdr:sp macro="" textlink="">
      <xdr:nvSpPr>
        <xdr:cNvPr id="1922" name="Text Box 15">
          <a:extLst>
            <a:ext uri="{FF2B5EF4-FFF2-40B4-BE49-F238E27FC236}">
              <a16:creationId xmlns:a16="http://schemas.microsoft.com/office/drawing/2014/main" id="{00000000-0008-0000-0500-00008207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101</xdr:row>
      <xdr:rowOff>504825</xdr:rowOff>
    </xdr:from>
    <xdr:ext cx="95250" cy="442269"/>
    <xdr:sp macro="" textlink="">
      <xdr:nvSpPr>
        <xdr:cNvPr id="1923" name="Text Box 15">
          <a:extLst>
            <a:ext uri="{FF2B5EF4-FFF2-40B4-BE49-F238E27FC236}">
              <a16:creationId xmlns:a16="http://schemas.microsoft.com/office/drawing/2014/main" id="{00000000-0008-0000-0500-00008307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24" name="Text Box 16">
          <a:extLst>
            <a:ext uri="{FF2B5EF4-FFF2-40B4-BE49-F238E27FC236}">
              <a16:creationId xmlns:a16="http://schemas.microsoft.com/office/drawing/2014/main" id="{00000000-0008-0000-0500-00008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25" name="Text Box 17">
          <a:extLst>
            <a:ext uri="{FF2B5EF4-FFF2-40B4-BE49-F238E27FC236}">
              <a16:creationId xmlns:a16="http://schemas.microsoft.com/office/drawing/2014/main" id="{00000000-0008-0000-0500-00008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26" name="Text Box 18">
          <a:extLst>
            <a:ext uri="{FF2B5EF4-FFF2-40B4-BE49-F238E27FC236}">
              <a16:creationId xmlns:a16="http://schemas.microsoft.com/office/drawing/2014/main" id="{00000000-0008-0000-0500-000086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213632"/>
    <xdr:sp macro="" textlink="">
      <xdr:nvSpPr>
        <xdr:cNvPr id="1927" name="Text Box 15">
          <a:extLst>
            <a:ext uri="{FF2B5EF4-FFF2-40B4-BE49-F238E27FC236}">
              <a16:creationId xmlns:a16="http://schemas.microsoft.com/office/drawing/2014/main" id="{00000000-0008-0000-0500-00008707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28" name="Text Box 16">
          <a:extLst>
            <a:ext uri="{FF2B5EF4-FFF2-40B4-BE49-F238E27FC236}">
              <a16:creationId xmlns:a16="http://schemas.microsoft.com/office/drawing/2014/main" id="{00000000-0008-0000-0500-000088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29" name="Text Box 17">
          <a:extLst>
            <a:ext uri="{FF2B5EF4-FFF2-40B4-BE49-F238E27FC236}">
              <a16:creationId xmlns:a16="http://schemas.microsoft.com/office/drawing/2014/main" id="{00000000-0008-0000-0500-000089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0" name="Text Box 18">
          <a:extLst>
            <a:ext uri="{FF2B5EF4-FFF2-40B4-BE49-F238E27FC236}">
              <a16:creationId xmlns:a16="http://schemas.microsoft.com/office/drawing/2014/main" id="{00000000-0008-0000-0500-00008A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1" name="Text Box 19">
          <a:extLst>
            <a:ext uri="{FF2B5EF4-FFF2-40B4-BE49-F238E27FC236}">
              <a16:creationId xmlns:a16="http://schemas.microsoft.com/office/drawing/2014/main" id="{00000000-0008-0000-0500-00008B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2" name="Text Box 16">
          <a:extLst>
            <a:ext uri="{FF2B5EF4-FFF2-40B4-BE49-F238E27FC236}">
              <a16:creationId xmlns:a16="http://schemas.microsoft.com/office/drawing/2014/main" id="{00000000-0008-0000-0500-00008C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3" name="Text Box 17">
          <a:extLst>
            <a:ext uri="{FF2B5EF4-FFF2-40B4-BE49-F238E27FC236}">
              <a16:creationId xmlns:a16="http://schemas.microsoft.com/office/drawing/2014/main" id="{00000000-0008-0000-0500-00008D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4" name="Text Box 18">
          <a:extLst>
            <a:ext uri="{FF2B5EF4-FFF2-40B4-BE49-F238E27FC236}">
              <a16:creationId xmlns:a16="http://schemas.microsoft.com/office/drawing/2014/main" id="{00000000-0008-0000-0500-00008E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5" name="Text Box 19">
          <a:extLst>
            <a:ext uri="{FF2B5EF4-FFF2-40B4-BE49-F238E27FC236}">
              <a16:creationId xmlns:a16="http://schemas.microsoft.com/office/drawing/2014/main" id="{00000000-0008-0000-0500-00008F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36" name="Text Box 16">
          <a:extLst>
            <a:ext uri="{FF2B5EF4-FFF2-40B4-BE49-F238E27FC236}">
              <a16:creationId xmlns:a16="http://schemas.microsoft.com/office/drawing/2014/main" id="{00000000-0008-0000-0500-00009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37" name="Text Box 17">
          <a:extLst>
            <a:ext uri="{FF2B5EF4-FFF2-40B4-BE49-F238E27FC236}">
              <a16:creationId xmlns:a16="http://schemas.microsoft.com/office/drawing/2014/main" id="{00000000-0008-0000-0500-000091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38" name="Text Box 18">
          <a:extLst>
            <a:ext uri="{FF2B5EF4-FFF2-40B4-BE49-F238E27FC236}">
              <a16:creationId xmlns:a16="http://schemas.microsoft.com/office/drawing/2014/main" id="{00000000-0008-0000-0500-000092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39" name="Text Box 19">
          <a:extLst>
            <a:ext uri="{FF2B5EF4-FFF2-40B4-BE49-F238E27FC236}">
              <a16:creationId xmlns:a16="http://schemas.microsoft.com/office/drawing/2014/main" id="{00000000-0008-0000-0500-000093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40" name="Text Box 16">
          <a:extLst>
            <a:ext uri="{FF2B5EF4-FFF2-40B4-BE49-F238E27FC236}">
              <a16:creationId xmlns:a16="http://schemas.microsoft.com/office/drawing/2014/main" id="{00000000-0008-0000-0500-00009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41" name="Text Box 17">
          <a:extLst>
            <a:ext uri="{FF2B5EF4-FFF2-40B4-BE49-F238E27FC236}">
              <a16:creationId xmlns:a16="http://schemas.microsoft.com/office/drawing/2014/main" id="{00000000-0008-0000-0500-000095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42" name="Text Box 18">
          <a:extLst>
            <a:ext uri="{FF2B5EF4-FFF2-40B4-BE49-F238E27FC236}">
              <a16:creationId xmlns:a16="http://schemas.microsoft.com/office/drawing/2014/main" id="{00000000-0008-0000-0500-000096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43" name="Text Box 19">
          <a:extLst>
            <a:ext uri="{FF2B5EF4-FFF2-40B4-BE49-F238E27FC236}">
              <a16:creationId xmlns:a16="http://schemas.microsoft.com/office/drawing/2014/main" id="{00000000-0008-0000-0500-000097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44" name="Text Box 16">
          <a:extLst>
            <a:ext uri="{FF2B5EF4-FFF2-40B4-BE49-F238E27FC236}">
              <a16:creationId xmlns:a16="http://schemas.microsoft.com/office/drawing/2014/main" id="{00000000-0008-0000-0500-000098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45" name="Text Box 17">
          <a:extLst>
            <a:ext uri="{FF2B5EF4-FFF2-40B4-BE49-F238E27FC236}">
              <a16:creationId xmlns:a16="http://schemas.microsoft.com/office/drawing/2014/main" id="{00000000-0008-0000-0500-000099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46" name="Text Box 18">
          <a:extLst>
            <a:ext uri="{FF2B5EF4-FFF2-40B4-BE49-F238E27FC236}">
              <a16:creationId xmlns:a16="http://schemas.microsoft.com/office/drawing/2014/main" id="{00000000-0008-0000-0500-00009A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47" name="Text Box 19">
          <a:extLst>
            <a:ext uri="{FF2B5EF4-FFF2-40B4-BE49-F238E27FC236}">
              <a16:creationId xmlns:a16="http://schemas.microsoft.com/office/drawing/2014/main" id="{00000000-0008-0000-0500-00009B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107</xdr:row>
      <xdr:rowOff>504825</xdr:rowOff>
    </xdr:from>
    <xdr:ext cx="95250" cy="444014"/>
    <xdr:sp macro="" textlink="">
      <xdr:nvSpPr>
        <xdr:cNvPr id="1948" name="Text Box 15">
          <a:extLst>
            <a:ext uri="{FF2B5EF4-FFF2-40B4-BE49-F238E27FC236}">
              <a16:creationId xmlns:a16="http://schemas.microsoft.com/office/drawing/2014/main" id="{00000000-0008-0000-0500-00009C07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49" name="Text Box 16">
          <a:extLst>
            <a:ext uri="{FF2B5EF4-FFF2-40B4-BE49-F238E27FC236}">
              <a16:creationId xmlns:a16="http://schemas.microsoft.com/office/drawing/2014/main" id="{00000000-0008-0000-0500-00009D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50" name="Text Box 17">
          <a:extLst>
            <a:ext uri="{FF2B5EF4-FFF2-40B4-BE49-F238E27FC236}">
              <a16:creationId xmlns:a16="http://schemas.microsoft.com/office/drawing/2014/main" id="{00000000-0008-0000-0500-00009E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51" name="Text Box 18">
          <a:extLst>
            <a:ext uri="{FF2B5EF4-FFF2-40B4-BE49-F238E27FC236}">
              <a16:creationId xmlns:a16="http://schemas.microsoft.com/office/drawing/2014/main" id="{00000000-0008-0000-0500-00009F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52" name="Text Box 19">
          <a:extLst>
            <a:ext uri="{FF2B5EF4-FFF2-40B4-BE49-F238E27FC236}">
              <a16:creationId xmlns:a16="http://schemas.microsoft.com/office/drawing/2014/main" id="{00000000-0008-0000-0500-0000A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107</xdr:row>
      <xdr:rowOff>504825</xdr:rowOff>
    </xdr:from>
    <xdr:ext cx="95250" cy="442269"/>
    <xdr:sp macro="" textlink="">
      <xdr:nvSpPr>
        <xdr:cNvPr id="1953" name="Text Box 15">
          <a:extLst>
            <a:ext uri="{FF2B5EF4-FFF2-40B4-BE49-F238E27FC236}">
              <a16:creationId xmlns:a16="http://schemas.microsoft.com/office/drawing/2014/main" id="{00000000-0008-0000-0500-0000A107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54" name="Text Box 16">
          <a:extLst>
            <a:ext uri="{FF2B5EF4-FFF2-40B4-BE49-F238E27FC236}">
              <a16:creationId xmlns:a16="http://schemas.microsoft.com/office/drawing/2014/main" id="{00000000-0008-0000-0500-0000A2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55" name="Text Box 17">
          <a:extLst>
            <a:ext uri="{FF2B5EF4-FFF2-40B4-BE49-F238E27FC236}">
              <a16:creationId xmlns:a16="http://schemas.microsoft.com/office/drawing/2014/main" id="{00000000-0008-0000-0500-0000A3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56" name="Text Box 18">
          <a:extLst>
            <a:ext uri="{FF2B5EF4-FFF2-40B4-BE49-F238E27FC236}">
              <a16:creationId xmlns:a16="http://schemas.microsoft.com/office/drawing/2014/main" id="{00000000-0008-0000-0500-0000A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57" name="Text Box 16">
          <a:extLst>
            <a:ext uri="{FF2B5EF4-FFF2-40B4-BE49-F238E27FC236}">
              <a16:creationId xmlns:a16="http://schemas.microsoft.com/office/drawing/2014/main" id="{00000000-0008-0000-0500-0000A5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58" name="Text Box 17">
          <a:extLst>
            <a:ext uri="{FF2B5EF4-FFF2-40B4-BE49-F238E27FC236}">
              <a16:creationId xmlns:a16="http://schemas.microsoft.com/office/drawing/2014/main" id="{00000000-0008-0000-0500-0000A6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59" name="Text Box 18">
          <a:extLst>
            <a:ext uri="{FF2B5EF4-FFF2-40B4-BE49-F238E27FC236}">
              <a16:creationId xmlns:a16="http://schemas.microsoft.com/office/drawing/2014/main" id="{00000000-0008-0000-0500-0000A7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0" name="Text Box 19">
          <a:extLst>
            <a:ext uri="{FF2B5EF4-FFF2-40B4-BE49-F238E27FC236}">
              <a16:creationId xmlns:a16="http://schemas.microsoft.com/office/drawing/2014/main" id="{00000000-0008-0000-0500-0000A8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1" name="Text Box 16">
          <a:extLst>
            <a:ext uri="{FF2B5EF4-FFF2-40B4-BE49-F238E27FC236}">
              <a16:creationId xmlns:a16="http://schemas.microsoft.com/office/drawing/2014/main" id="{00000000-0008-0000-0500-0000A9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2" name="Text Box 17">
          <a:extLst>
            <a:ext uri="{FF2B5EF4-FFF2-40B4-BE49-F238E27FC236}">
              <a16:creationId xmlns:a16="http://schemas.microsoft.com/office/drawing/2014/main" id="{00000000-0008-0000-0500-0000AA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3" name="Text Box 18">
          <a:extLst>
            <a:ext uri="{FF2B5EF4-FFF2-40B4-BE49-F238E27FC236}">
              <a16:creationId xmlns:a16="http://schemas.microsoft.com/office/drawing/2014/main" id="{00000000-0008-0000-0500-0000AB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4" name="Text Box 19">
          <a:extLst>
            <a:ext uri="{FF2B5EF4-FFF2-40B4-BE49-F238E27FC236}">
              <a16:creationId xmlns:a16="http://schemas.microsoft.com/office/drawing/2014/main" id="{00000000-0008-0000-0500-0000AC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1965" name="Text Box 15">
          <a:extLst>
            <a:ext uri="{FF2B5EF4-FFF2-40B4-BE49-F238E27FC236}">
              <a16:creationId xmlns:a16="http://schemas.microsoft.com/office/drawing/2014/main" id="{00000000-0008-0000-0500-0000AD07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442269"/>
    <xdr:sp macro="" textlink="">
      <xdr:nvSpPr>
        <xdr:cNvPr id="1966" name="Text Box 15">
          <a:extLst>
            <a:ext uri="{FF2B5EF4-FFF2-40B4-BE49-F238E27FC236}">
              <a16:creationId xmlns:a16="http://schemas.microsoft.com/office/drawing/2014/main" id="{00000000-0008-0000-0500-0000AE07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1967" name="Text Box 15">
          <a:extLst>
            <a:ext uri="{FF2B5EF4-FFF2-40B4-BE49-F238E27FC236}">
              <a16:creationId xmlns:a16="http://schemas.microsoft.com/office/drawing/2014/main" id="{00000000-0008-0000-0500-0000AF070000}"/>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1968" name="Text Box 15">
          <a:extLst>
            <a:ext uri="{FF2B5EF4-FFF2-40B4-BE49-F238E27FC236}">
              <a16:creationId xmlns:a16="http://schemas.microsoft.com/office/drawing/2014/main" id="{00000000-0008-0000-0500-0000B007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1969" name="Text Box 15">
          <a:extLst>
            <a:ext uri="{FF2B5EF4-FFF2-40B4-BE49-F238E27FC236}">
              <a16:creationId xmlns:a16="http://schemas.microsoft.com/office/drawing/2014/main" id="{00000000-0008-0000-0500-0000B107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213632"/>
    <xdr:sp macro="" textlink="">
      <xdr:nvSpPr>
        <xdr:cNvPr id="1970" name="Text Box 15">
          <a:extLst>
            <a:ext uri="{FF2B5EF4-FFF2-40B4-BE49-F238E27FC236}">
              <a16:creationId xmlns:a16="http://schemas.microsoft.com/office/drawing/2014/main" id="{00000000-0008-0000-0500-0000B207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71" name="Text Box 16">
          <a:extLst>
            <a:ext uri="{FF2B5EF4-FFF2-40B4-BE49-F238E27FC236}">
              <a16:creationId xmlns:a16="http://schemas.microsoft.com/office/drawing/2014/main" id="{00000000-0008-0000-0500-0000B3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72" name="Text Box 17">
          <a:extLst>
            <a:ext uri="{FF2B5EF4-FFF2-40B4-BE49-F238E27FC236}">
              <a16:creationId xmlns:a16="http://schemas.microsoft.com/office/drawing/2014/main" id="{00000000-0008-0000-0500-0000B4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73" name="Text Box 18">
          <a:extLst>
            <a:ext uri="{FF2B5EF4-FFF2-40B4-BE49-F238E27FC236}">
              <a16:creationId xmlns:a16="http://schemas.microsoft.com/office/drawing/2014/main" id="{00000000-0008-0000-0500-0000B5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74" name="Text Box 19">
          <a:extLst>
            <a:ext uri="{FF2B5EF4-FFF2-40B4-BE49-F238E27FC236}">
              <a16:creationId xmlns:a16="http://schemas.microsoft.com/office/drawing/2014/main" id="{00000000-0008-0000-0500-0000B6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75" name="Text Box 16">
          <a:extLst>
            <a:ext uri="{FF2B5EF4-FFF2-40B4-BE49-F238E27FC236}">
              <a16:creationId xmlns:a16="http://schemas.microsoft.com/office/drawing/2014/main" id="{00000000-0008-0000-0500-0000B7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76" name="Text Box 17">
          <a:extLst>
            <a:ext uri="{FF2B5EF4-FFF2-40B4-BE49-F238E27FC236}">
              <a16:creationId xmlns:a16="http://schemas.microsoft.com/office/drawing/2014/main" id="{00000000-0008-0000-0500-0000B8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77" name="Text Box 18">
          <a:extLst>
            <a:ext uri="{FF2B5EF4-FFF2-40B4-BE49-F238E27FC236}">
              <a16:creationId xmlns:a16="http://schemas.microsoft.com/office/drawing/2014/main" id="{00000000-0008-0000-0500-0000B9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78" name="Text Box 19">
          <a:extLst>
            <a:ext uri="{FF2B5EF4-FFF2-40B4-BE49-F238E27FC236}">
              <a16:creationId xmlns:a16="http://schemas.microsoft.com/office/drawing/2014/main" id="{00000000-0008-0000-0500-0000BA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79" name="Text Box 16">
          <a:extLst>
            <a:ext uri="{FF2B5EF4-FFF2-40B4-BE49-F238E27FC236}">
              <a16:creationId xmlns:a16="http://schemas.microsoft.com/office/drawing/2014/main" id="{00000000-0008-0000-0500-0000BB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80" name="Text Box 17">
          <a:extLst>
            <a:ext uri="{FF2B5EF4-FFF2-40B4-BE49-F238E27FC236}">
              <a16:creationId xmlns:a16="http://schemas.microsoft.com/office/drawing/2014/main" id="{00000000-0008-0000-0500-0000BC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81" name="Text Box 18">
          <a:extLst>
            <a:ext uri="{FF2B5EF4-FFF2-40B4-BE49-F238E27FC236}">
              <a16:creationId xmlns:a16="http://schemas.microsoft.com/office/drawing/2014/main" id="{00000000-0008-0000-0500-0000BD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82" name="Text Box 19">
          <a:extLst>
            <a:ext uri="{FF2B5EF4-FFF2-40B4-BE49-F238E27FC236}">
              <a16:creationId xmlns:a16="http://schemas.microsoft.com/office/drawing/2014/main" id="{00000000-0008-0000-0500-0000BE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83" name="Text Box 16">
          <a:extLst>
            <a:ext uri="{FF2B5EF4-FFF2-40B4-BE49-F238E27FC236}">
              <a16:creationId xmlns:a16="http://schemas.microsoft.com/office/drawing/2014/main" id="{00000000-0008-0000-0500-0000BF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84" name="Text Box 17">
          <a:extLst>
            <a:ext uri="{FF2B5EF4-FFF2-40B4-BE49-F238E27FC236}">
              <a16:creationId xmlns:a16="http://schemas.microsoft.com/office/drawing/2014/main" id="{00000000-0008-0000-0500-0000C0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85" name="Text Box 18">
          <a:extLst>
            <a:ext uri="{FF2B5EF4-FFF2-40B4-BE49-F238E27FC236}">
              <a16:creationId xmlns:a16="http://schemas.microsoft.com/office/drawing/2014/main" id="{00000000-0008-0000-0500-0000C1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86" name="Text Box 19">
          <a:extLst>
            <a:ext uri="{FF2B5EF4-FFF2-40B4-BE49-F238E27FC236}">
              <a16:creationId xmlns:a16="http://schemas.microsoft.com/office/drawing/2014/main" id="{00000000-0008-0000-0500-0000C2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87" name="Text Box 16">
          <a:extLst>
            <a:ext uri="{FF2B5EF4-FFF2-40B4-BE49-F238E27FC236}">
              <a16:creationId xmlns:a16="http://schemas.microsoft.com/office/drawing/2014/main" id="{00000000-0008-0000-0500-0000C3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88" name="Text Box 17">
          <a:extLst>
            <a:ext uri="{FF2B5EF4-FFF2-40B4-BE49-F238E27FC236}">
              <a16:creationId xmlns:a16="http://schemas.microsoft.com/office/drawing/2014/main" id="{00000000-0008-0000-0500-0000C4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89" name="Text Box 18">
          <a:extLst>
            <a:ext uri="{FF2B5EF4-FFF2-40B4-BE49-F238E27FC236}">
              <a16:creationId xmlns:a16="http://schemas.microsoft.com/office/drawing/2014/main" id="{00000000-0008-0000-0500-0000C5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0" name="Text Box 16">
          <a:extLst>
            <a:ext uri="{FF2B5EF4-FFF2-40B4-BE49-F238E27FC236}">
              <a16:creationId xmlns:a16="http://schemas.microsoft.com/office/drawing/2014/main" id="{00000000-0008-0000-0500-0000C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1" name="Text Box 17">
          <a:extLst>
            <a:ext uri="{FF2B5EF4-FFF2-40B4-BE49-F238E27FC236}">
              <a16:creationId xmlns:a16="http://schemas.microsoft.com/office/drawing/2014/main" id="{00000000-0008-0000-0500-0000C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2" name="Text Box 18">
          <a:extLst>
            <a:ext uri="{FF2B5EF4-FFF2-40B4-BE49-F238E27FC236}">
              <a16:creationId xmlns:a16="http://schemas.microsoft.com/office/drawing/2014/main" id="{00000000-0008-0000-0500-0000C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3" name="Text Box 19">
          <a:extLst>
            <a:ext uri="{FF2B5EF4-FFF2-40B4-BE49-F238E27FC236}">
              <a16:creationId xmlns:a16="http://schemas.microsoft.com/office/drawing/2014/main" id="{00000000-0008-0000-0500-0000C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4" name="Text Box 16">
          <a:extLst>
            <a:ext uri="{FF2B5EF4-FFF2-40B4-BE49-F238E27FC236}">
              <a16:creationId xmlns:a16="http://schemas.microsoft.com/office/drawing/2014/main" id="{00000000-0008-0000-0500-0000CA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5" name="Text Box 17">
          <a:extLst>
            <a:ext uri="{FF2B5EF4-FFF2-40B4-BE49-F238E27FC236}">
              <a16:creationId xmlns:a16="http://schemas.microsoft.com/office/drawing/2014/main" id="{00000000-0008-0000-0500-0000CB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6" name="Text Box 18">
          <a:extLst>
            <a:ext uri="{FF2B5EF4-FFF2-40B4-BE49-F238E27FC236}">
              <a16:creationId xmlns:a16="http://schemas.microsoft.com/office/drawing/2014/main" id="{00000000-0008-0000-0500-0000CC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7" name="Text Box 19">
          <a:extLst>
            <a:ext uri="{FF2B5EF4-FFF2-40B4-BE49-F238E27FC236}">
              <a16:creationId xmlns:a16="http://schemas.microsoft.com/office/drawing/2014/main" id="{00000000-0008-0000-0500-0000CD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98" name="Text Box 16">
          <a:extLst>
            <a:ext uri="{FF2B5EF4-FFF2-40B4-BE49-F238E27FC236}">
              <a16:creationId xmlns:a16="http://schemas.microsoft.com/office/drawing/2014/main" id="{00000000-0008-0000-0500-0000C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99" name="Text Box 17">
          <a:extLst>
            <a:ext uri="{FF2B5EF4-FFF2-40B4-BE49-F238E27FC236}">
              <a16:creationId xmlns:a16="http://schemas.microsoft.com/office/drawing/2014/main" id="{00000000-0008-0000-0500-0000C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00" name="Text Box 18">
          <a:extLst>
            <a:ext uri="{FF2B5EF4-FFF2-40B4-BE49-F238E27FC236}">
              <a16:creationId xmlns:a16="http://schemas.microsoft.com/office/drawing/2014/main" id="{00000000-0008-0000-0500-0000D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01" name="Text Box 19">
          <a:extLst>
            <a:ext uri="{FF2B5EF4-FFF2-40B4-BE49-F238E27FC236}">
              <a16:creationId xmlns:a16="http://schemas.microsoft.com/office/drawing/2014/main" id="{00000000-0008-0000-0500-0000D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61691"/>
    <xdr:sp macro="" textlink="">
      <xdr:nvSpPr>
        <xdr:cNvPr id="2002" name="Text Box 15">
          <a:extLst>
            <a:ext uri="{FF2B5EF4-FFF2-40B4-BE49-F238E27FC236}">
              <a16:creationId xmlns:a16="http://schemas.microsoft.com/office/drawing/2014/main" id="{00000000-0008-0000-0500-0000D2070000}"/>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03" name="Text Box 16">
          <a:extLst>
            <a:ext uri="{FF2B5EF4-FFF2-40B4-BE49-F238E27FC236}">
              <a16:creationId xmlns:a16="http://schemas.microsoft.com/office/drawing/2014/main" id="{00000000-0008-0000-0500-0000D3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04" name="Text Box 17">
          <a:extLst>
            <a:ext uri="{FF2B5EF4-FFF2-40B4-BE49-F238E27FC236}">
              <a16:creationId xmlns:a16="http://schemas.microsoft.com/office/drawing/2014/main" id="{00000000-0008-0000-0500-0000D4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05" name="Text Box 18">
          <a:extLst>
            <a:ext uri="{FF2B5EF4-FFF2-40B4-BE49-F238E27FC236}">
              <a16:creationId xmlns:a16="http://schemas.microsoft.com/office/drawing/2014/main" id="{00000000-0008-0000-0500-0000D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06" name="Text Box 19">
          <a:extLst>
            <a:ext uri="{FF2B5EF4-FFF2-40B4-BE49-F238E27FC236}">
              <a16:creationId xmlns:a16="http://schemas.microsoft.com/office/drawing/2014/main" id="{00000000-0008-0000-0500-0000D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442269"/>
    <xdr:sp macro="" textlink="">
      <xdr:nvSpPr>
        <xdr:cNvPr id="2007" name="Text Box 15">
          <a:extLst>
            <a:ext uri="{FF2B5EF4-FFF2-40B4-BE49-F238E27FC236}">
              <a16:creationId xmlns:a16="http://schemas.microsoft.com/office/drawing/2014/main" id="{00000000-0008-0000-0500-0000D7070000}"/>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2008" name="Text Box 16">
          <a:extLst>
            <a:ext uri="{FF2B5EF4-FFF2-40B4-BE49-F238E27FC236}">
              <a16:creationId xmlns:a16="http://schemas.microsoft.com/office/drawing/2014/main" id="{00000000-0008-0000-0500-0000D8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2009" name="Text Box 17">
          <a:extLst>
            <a:ext uri="{FF2B5EF4-FFF2-40B4-BE49-F238E27FC236}">
              <a16:creationId xmlns:a16="http://schemas.microsoft.com/office/drawing/2014/main" id="{00000000-0008-0000-0500-0000D9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2010" name="Text Box 18">
          <a:extLst>
            <a:ext uri="{FF2B5EF4-FFF2-40B4-BE49-F238E27FC236}">
              <a16:creationId xmlns:a16="http://schemas.microsoft.com/office/drawing/2014/main" id="{00000000-0008-0000-0500-0000DA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2011" name="Text Box 19">
          <a:extLst>
            <a:ext uri="{FF2B5EF4-FFF2-40B4-BE49-F238E27FC236}">
              <a16:creationId xmlns:a16="http://schemas.microsoft.com/office/drawing/2014/main" id="{00000000-0008-0000-0500-0000DB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2012" name="Text Box 15">
          <a:extLst>
            <a:ext uri="{FF2B5EF4-FFF2-40B4-BE49-F238E27FC236}">
              <a16:creationId xmlns:a16="http://schemas.microsoft.com/office/drawing/2014/main" id="{00000000-0008-0000-0500-0000DC070000}"/>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119</xdr:row>
      <xdr:rowOff>504825</xdr:rowOff>
    </xdr:from>
    <xdr:ext cx="95250" cy="444014"/>
    <xdr:sp macro="" textlink="">
      <xdr:nvSpPr>
        <xdr:cNvPr id="2013" name="Text Box 15">
          <a:extLst>
            <a:ext uri="{FF2B5EF4-FFF2-40B4-BE49-F238E27FC236}">
              <a16:creationId xmlns:a16="http://schemas.microsoft.com/office/drawing/2014/main" id="{00000000-0008-0000-0500-0000DD070000}"/>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14" name="Text Box 16">
          <a:extLst>
            <a:ext uri="{FF2B5EF4-FFF2-40B4-BE49-F238E27FC236}">
              <a16:creationId xmlns:a16="http://schemas.microsoft.com/office/drawing/2014/main" id="{00000000-0008-0000-0500-0000D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15" name="Text Box 17">
          <a:extLst>
            <a:ext uri="{FF2B5EF4-FFF2-40B4-BE49-F238E27FC236}">
              <a16:creationId xmlns:a16="http://schemas.microsoft.com/office/drawing/2014/main" id="{00000000-0008-0000-0500-0000D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16" name="Text Box 18">
          <a:extLst>
            <a:ext uri="{FF2B5EF4-FFF2-40B4-BE49-F238E27FC236}">
              <a16:creationId xmlns:a16="http://schemas.microsoft.com/office/drawing/2014/main" id="{00000000-0008-0000-0500-0000E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17" name="Text Box 19">
          <a:extLst>
            <a:ext uri="{FF2B5EF4-FFF2-40B4-BE49-F238E27FC236}">
              <a16:creationId xmlns:a16="http://schemas.microsoft.com/office/drawing/2014/main" id="{00000000-0008-0000-0500-0000E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2018" name="Text Box 15">
          <a:extLst>
            <a:ext uri="{FF2B5EF4-FFF2-40B4-BE49-F238E27FC236}">
              <a16:creationId xmlns:a16="http://schemas.microsoft.com/office/drawing/2014/main" id="{00000000-0008-0000-0500-0000E2070000}"/>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2019" name="Text Box 15">
          <a:extLst>
            <a:ext uri="{FF2B5EF4-FFF2-40B4-BE49-F238E27FC236}">
              <a16:creationId xmlns:a16="http://schemas.microsoft.com/office/drawing/2014/main" id="{00000000-0008-0000-0500-0000E3070000}"/>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119</xdr:row>
      <xdr:rowOff>504825</xdr:rowOff>
    </xdr:from>
    <xdr:ext cx="95250" cy="442269"/>
    <xdr:sp macro="" textlink="">
      <xdr:nvSpPr>
        <xdr:cNvPr id="2020" name="Text Box 15">
          <a:extLst>
            <a:ext uri="{FF2B5EF4-FFF2-40B4-BE49-F238E27FC236}">
              <a16:creationId xmlns:a16="http://schemas.microsoft.com/office/drawing/2014/main" id="{00000000-0008-0000-0500-0000E4070000}"/>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21" name="Text Box 16">
          <a:extLst>
            <a:ext uri="{FF2B5EF4-FFF2-40B4-BE49-F238E27FC236}">
              <a16:creationId xmlns:a16="http://schemas.microsoft.com/office/drawing/2014/main" id="{00000000-0008-0000-0500-0000E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22" name="Text Box 17">
          <a:extLst>
            <a:ext uri="{FF2B5EF4-FFF2-40B4-BE49-F238E27FC236}">
              <a16:creationId xmlns:a16="http://schemas.microsoft.com/office/drawing/2014/main" id="{00000000-0008-0000-0500-0000E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23" name="Text Box 18">
          <a:extLst>
            <a:ext uri="{FF2B5EF4-FFF2-40B4-BE49-F238E27FC236}">
              <a16:creationId xmlns:a16="http://schemas.microsoft.com/office/drawing/2014/main" id="{00000000-0008-0000-0500-0000E7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213632"/>
    <xdr:sp macro="" textlink="">
      <xdr:nvSpPr>
        <xdr:cNvPr id="2024" name="Text Box 15">
          <a:extLst>
            <a:ext uri="{FF2B5EF4-FFF2-40B4-BE49-F238E27FC236}">
              <a16:creationId xmlns:a16="http://schemas.microsoft.com/office/drawing/2014/main" id="{00000000-0008-0000-0500-0000E8070000}"/>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5" name="Text Box 16">
          <a:extLst>
            <a:ext uri="{FF2B5EF4-FFF2-40B4-BE49-F238E27FC236}">
              <a16:creationId xmlns:a16="http://schemas.microsoft.com/office/drawing/2014/main" id="{00000000-0008-0000-0500-0000E9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6" name="Text Box 17">
          <a:extLst>
            <a:ext uri="{FF2B5EF4-FFF2-40B4-BE49-F238E27FC236}">
              <a16:creationId xmlns:a16="http://schemas.microsoft.com/office/drawing/2014/main" id="{00000000-0008-0000-0500-0000EA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7" name="Text Box 18">
          <a:extLst>
            <a:ext uri="{FF2B5EF4-FFF2-40B4-BE49-F238E27FC236}">
              <a16:creationId xmlns:a16="http://schemas.microsoft.com/office/drawing/2014/main" id="{00000000-0008-0000-0500-0000EB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8" name="Text Box 19">
          <a:extLst>
            <a:ext uri="{FF2B5EF4-FFF2-40B4-BE49-F238E27FC236}">
              <a16:creationId xmlns:a16="http://schemas.microsoft.com/office/drawing/2014/main" id="{00000000-0008-0000-0500-0000EC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9" name="Text Box 16">
          <a:extLst>
            <a:ext uri="{FF2B5EF4-FFF2-40B4-BE49-F238E27FC236}">
              <a16:creationId xmlns:a16="http://schemas.microsoft.com/office/drawing/2014/main" id="{00000000-0008-0000-0500-0000ED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30" name="Text Box 17">
          <a:extLst>
            <a:ext uri="{FF2B5EF4-FFF2-40B4-BE49-F238E27FC236}">
              <a16:creationId xmlns:a16="http://schemas.microsoft.com/office/drawing/2014/main" id="{00000000-0008-0000-0500-0000EE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31" name="Text Box 18">
          <a:extLst>
            <a:ext uri="{FF2B5EF4-FFF2-40B4-BE49-F238E27FC236}">
              <a16:creationId xmlns:a16="http://schemas.microsoft.com/office/drawing/2014/main" id="{00000000-0008-0000-0500-0000EF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32" name="Text Box 19">
          <a:extLst>
            <a:ext uri="{FF2B5EF4-FFF2-40B4-BE49-F238E27FC236}">
              <a16:creationId xmlns:a16="http://schemas.microsoft.com/office/drawing/2014/main" id="{00000000-0008-0000-0500-0000F0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33" name="Text Box 16">
          <a:extLst>
            <a:ext uri="{FF2B5EF4-FFF2-40B4-BE49-F238E27FC236}">
              <a16:creationId xmlns:a16="http://schemas.microsoft.com/office/drawing/2014/main" id="{00000000-0008-0000-0500-0000F1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34" name="Text Box 17">
          <a:extLst>
            <a:ext uri="{FF2B5EF4-FFF2-40B4-BE49-F238E27FC236}">
              <a16:creationId xmlns:a16="http://schemas.microsoft.com/office/drawing/2014/main" id="{00000000-0008-0000-0500-0000F2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35" name="Text Box 18">
          <a:extLst>
            <a:ext uri="{FF2B5EF4-FFF2-40B4-BE49-F238E27FC236}">
              <a16:creationId xmlns:a16="http://schemas.microsoft.com/office/drawing/2014/main" id="{00000000-0008-0000-0500-0000F3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36" name="Text Box 19">
          <a:extLst>
            <a:ext uri="{FF2B5EF4-FFF2-40B4-BE49-F238E27FC236}">
              <a16:creationId xmlns:a16="http://schemas.microsoft.com/office/drawing/2014/main" id="{00000000-0008-0000-0500-0000F4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37" name="Text Box 16">
          <a:extLst>
            <a:ext uri="{FF2B5EF4-FFF2-40B4-BE49-F238E27FC236}">
              <a16:creationId xmlns:a16="http://schemas.microsoft.com/office/drawing/2014/main" id="{00000000-0008-0000-0500-0000F5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38" name="Text Box 17">
          <a:extLst>
            <a:ext uri="{FF2B5EF4-FFF2-40B4-BE49-F238E27FC236}">
              <a16:creationId xmlns:a16="http://schemas.microsoft.com/office/drawing/2014/main" id="{00000000-0008-0000-0500-0000F6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39" name="Text Box 18">
          <a:extLst>
            <a:ext uri="{FF2B5EF4-FFF2-40B4-BE49-F238E27FC236}">
              <a16:creationId xmlns:a16="http://schemas.microsoft.com/office/drawing/2014/main" id="{00000000-0008-0000-0500-0000F7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40" name="Text Box 19">
          <a:extLst>
            <a:ext uri="{FF2B5EF4-FFF2-40B4-BE49-F238E27FC236}">
              <a16:creationId xmlns:a16="http://schemas.microsoft.com/office/drawing/2014/main" id="{00000000-0008-0000-0500-0000F8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41" name="Text Box 16">
          <a:extLst>
            <a:ext uri="{FF2B5EF4-FFF2-40B4-BE49-F238E27FC236}">
              <a16:creationId xmlns:a16="http://schemas.microsoft.com/office/drawing/2014/main" id="{00000000-0008-0000-0500-0000F9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42" name="Text Box 17">
          <a:extLst>
            <a:ext uri="{FF2B5EF4-FFF2-40B4-BE49-F238E27FC236}">
              <a16:creationId xmlns:a16="http://schemas.microsoft.com/office/drawing/2014/main" id="{00000000-0008-0000-0500-0000FA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43" name="Text Box 18">
          <a:extLst>
            <a:ext uri="{FF2B5EF4-FFF2-40B4-BE49-F238E27FC236}">
              <a16:creationId xmlns:a16="http://schemas.microsoft.com/office/drawing/2014/main" id="{00000000-0008-0000-0500-0000FB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44" name="Text Box 19">
          <a:extLst>
            <a:ext uri="{FF2B5EF4-FFF2-40B4-BE49-F238E27FC236}">
              <a16:creationId xmlns:a16="http://schemas.microsoft.com/office/drawing/2014/main" id="{00000000-0008-0000-0500-0000FC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45" name="Text Box 16">
          <a:extLst>
            <a:ext uri="{FF2B5EF4-FFF2-40B4-BE49-F238E27FC236}">
              <a16:creationId xmlns:a16="http://schemas.microsoft.com/office/drawing/2014/main" id="{00000000-0008-0000-0500-0000FD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46" name="Text Box 17">
          <a:extLst>
            <a:ext uri="{FF2B5EF4-FFF2-40B4-BE49-F238E27FC236}">
              <a16:creationId xmlns:a16="http://schemas.microsoft.com/office/drawing/2014/main" id="{00000000-0008-0000-0500-0000FE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47" name="Text Box 18">
          <a:extLst>
            <a:ext uri="{FF2B5EF4-FFF2-40B4-BE49-F238E27FC236}">
              <a16:creationId xmlns:a16="http://schemas.microsoft.com/office/drawing/2014/main" id="{00000000-0008-0000-0500-0000FF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48" name="Text Box 19">
          <a:extLst>
            <a:ext uri="{FF2B5EF4-FFF2-40B4-BE49-F238E27FC236}">
              <a16:creationId xmlns:a16="http://schemas.microsoft.com/office/drawing/2014/main" id="{00000000-0008-0000-0500-00000008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49" name="Text Box 16">
          <a:extLst>
            <a:ext uri="{FF2B5EF4-FFF2-40B4-BE49-F238E27FC236}">
              <a16:creationId xmlns:a16="http://schemas.microsoft.com/office/drawing/2014/main" id="{00000000-0008-0000-0500-000001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50" name="Text Box 17">
          <a:extLst>
            <a:ext uri="{FF2B5EF4-FFF2-40B4-BE49-F238E27FC236}">
              <a16:creationId xmlns:a16="http://schemas.microsoft.com/office/drawing/2014/main" id="{00000000-0008-0000-0500-000002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51" name="Text Box 18">
          <a:extLst>
            <a:ext uri="{FF2B5EF4-FFF2-40B4-BE49-F238E27FC236}">
              <a16:creationId xmlns:a16="http://schemas.microsoft.com/office/drawing/2014/main" id="{00000000-0008-0000-0500-000003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2" name="Text Box 16">
          <a:extLst>
            <a:ext uri="{FF2B5EF4-FFF2-40B4-BE49-F238E27FC236}">
              <a16:creationId xmlns:a16="http://schemas.microsoft.com/office/drawing/2014/main" id="{00000000-0008-0000-0500-000004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3" name="Text Box 17">
          <a:extLst>
            <a:ext uri="{FF2B5EF4-FFF2-40B4-BE49-F238E27FC236}">
              <a16:creationId xmlns:a16="http://schemas.microsoft.com/office/drawing/2014/main" id="{00000000-0008-0000-0500-000005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4" name="Text Box 18">
          <a:extLst>
            <a:ext uri="{FF2B5EF4-FFF2-40B4-BE49-F238E27FC236}">
              <a16:creationId xmlns:a16="http://schemas.microsoft.com/office/drawing/2014/main" id="{00000000-0008-0000-0500-000006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5" name="Text Box 19">
          <a:extLst>
            <a:ext uri="{FF2B5EF4-FFF2-40B4-BE49-F238E27FC236}">
              <a16:creationId xmlns:a16="http://schemas.microsoft.com/office/drawing/2014/main" id="{00000000-0008-0000-0500-000007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6" name="Text Box 16">
          <a:extLst>
            <a:ext uri="{FF2B5EF4-FFF2-40B4-BE49-F238E27FC236}">
              <a16:creationId xmlns:a16="http://schemas.microsoft.com/office/drawing/2014/main" id="{00000000-0008-0000-0500-000008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7" name="Text Box 17">
          <a:extLst>
            <a:ext uri="{FF2B5EF4-FFF2-40B4-BE49-F238E27FC236}">
              <a16:creationId xmlns:a16="http://schemas.microsoft.com/office/drawing/2014/main" id="{00000000-0008-0000-0500-000009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8" name="Text Box 18">
          <a:extLst>
            <a:ext uri="{FF2B5EF4-FFF2-40B4-BE49-F238E27FC236}">
              <a16:creationId xmlns:a16="http://schemas.microsoft.com/office/drawing/2014/main" id="{00000000-0008-0000-0500-00000A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9" name="Text Box 19">
          <a:extLst>
            <a:ext uri="{FF2B5EF4-FFF2-40B4-BE49-F238E27FC236}">
              <a16:creationId xmlns:a16="http://schemas.microsoft.com/office/drawing/2014/main" id="{00000000-0008-0000-0500-00000B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60" name="Text Box 16">
          <a:extLst>
            <a:ext uri="{FF2B5EF4-FFF2-40B4-BE49-F238E27FC236}">
              <a16:creationId xmlns:a16="http://schemas.microsoft.com/office/drawing/2014/main" id="{00000000-0008-0000-0500-00000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61" name="Text Box 17">
          <a:extLst>
            <a:ext uri="{FF2B5EF4-FFF2-40B4-BE49-F238E27FC236}">
              <a16:creationId xmlns:a16="http://schemas.microsoft.com/office/drawing/2014/main" id="{00000000-0008-0000-0500-00000D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62" name="Text Box 18">
          <a:extLst>
            <a:ext uri="{FF2B5EF4-FFF2-40B4-BE49-F238E27FC236}">
              <a16:creationId xmlns:a16="http://schemas.microsoft.com/office/drawing/2014/main" id="{00000000-0008-0000-0500-00000E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63" name="Text Box 19">
          <a:extLst>
            <a:ext uri="{FF2B5EF4-FFF2-40B4-BE49-F238E27FC236}">
              <a16:creationId xmlns:a16="http://schemas.microsoft.com/office/drawing/2014/main" id="{00000000-0008-0000-0500-00000F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64" name="Text Box 16">
          <a:extLst>
            <a:ext uri="{FF2B5EF4-FFF2-40B4-BE49-F238E27FC236}">
              <a16:creationId xmlns:a16="http://schemas.microsoft.com/office/drawing/2014/main" id="{00000000-0008-0000-0500-000010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65" name="Text Box 17">
          <a:extLst>
            <a:ext uri="{FF2B5EF4-FFF2-40B4-BE49-F238E27FC236}">
              <a16:creationId xmlns:a16="http://schemas.microsoft.com/office/drawing/2014/main" id="{00000000-0008-0000-0500-000011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66" name="Text Box 18">
          <a:extLst>
            <a:ext uri="{FF2B5EF4-FFF2-40B4-BE49-F238E27FC236}">
              <a16:creationId xmlns:a16="http://schemas.microsoft.com/office/drawing/2014/main" id="{00000000-0008-0000-0500-000012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67" name="Text Box 19">
          <a:extLst>
            <a:ext uri="{FF2B5EF4-FFF2-40B4-BE49-F238E27FC236}">
              <a16:creationId xmlns:a16="http://schemas.microsoft.com/office/drawing/2014/main" id="{00000000-0008-0000-0500-000013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014"/>
    <xdr:sp macro="" textlink="">
      <xdr:nvSpPr>
        <xdr:cNvPr id="2072" name="Text Box 15">
          <a:extLst>
            <a:ext uri="{FF2B5EF4-FFF2-40B4-BE49-F238E27FC236}">
              <a16:creationId xmlns:a16="http://schemas.microsoft.com/office/drawing/2014/main" id="{00000000-0008-0000-0500-000018080000}"/>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73" name="Text Box 16">
          <a:extLst>
            <a:ext uri="{FF2B5EF4-FFF2-40B4-BE49-F238E27FC236}">
              <a16:creationId xmlns:a16="http://schemas.microsoft.com/office/drawing/2014/main" id="{00000000-0008-0000-0500-000019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74" name="Text Box 17">
          <a:extLst>
            <a:ext uri="{FF2B5EF4-FFF2-40B4-BE49-F238E27FC236}">
              <a16:creationId xmlns:a16="http://schemas.microsoft.com/office/drawing/2014/main" id="{00000000-0008-0000-0500-00001A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75" name="Text Box 18">
          <a:extLst>
            <a:ext uri="{FF2B5EF4-FFF2-40B4-BE49-F238E27FC236}">
              <a16:creationId xmlns:a16="http://schemas.microsoft.com/office/drawing/2014/main" id="{00000000-0008-0000-0500-00001B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76" name="Text Box 19">
          <a:extLst>
            <a:ext uri="{FF2B5EF4-FFF2-40B4-BE49-F238E27FC236}">
              <a16:creationId xmlns:a16="http://schemas.microsoft.com/office/drawing/2014/main" id="{00000000-0008-0000-0500-00001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77" name="Text Box 16">
          <a:extLst>
            <a:ext uri="{FF2B5EF4-FFF2-40B4-BE49-F238E27FC236}">
              <a16:creationId xmlns:a16="http://schemas.microsoft.com/office/drawing/2014/main" id="{00000000-0008-0000-0500-00001D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78" name="Text Box 17">
          <a:extLst>
            <a:ext uri="{FF2B5EF4-FFF2-40B4-BE49-F238E27FC236}">
              <a16:creationId xmlns:a16="http://schemas.microsoft.com/office/drawing/2014/main" id="{00000000-0008-0000-0500-00001E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18</xdr:row>
      <xdr:rowOff>15875</xdr:rowOff>
    </xdr:from>
    <xdr:ext cx="95250" cy="171450"/>
    <xdr:sp macro="" textlink="">
      <xdr:nvSpPr>
        <xdr:cNvPr id="2079" name="Text Box 18">
          <a:extLst>
            <a:ext uri="{FF2B5EF4-FFF2-40B4-BE49-F238E27FC236}">
              <a16:creationId xmlns:a16="http://schemas.microsoft.com/office/drawing/2014/main" id="{00000000-0008-0000-0500-00001F080000}"/>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0" name="Text Box 16">
          <a:extLst>
            <a:ext uri="{FF2B5EF4-FFF2-40B4-BE49-F238E27FC236}">
              <a16:creationId xmlns:a16="http://schemas.microsoft.com/office/drawing/2014/main" id="{00000000-0008-0000-0500-000020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1" name="Text Box 17">
          <a:extLst>
            <a:ext uri="{FF2B5EF4-FFF2-40B4-BE49-F238E27FC236}">
              <a16:creationId xmlns:a16="http://schemas.microsoft.com/office/drawing/2014/main" id="{00000000-0008-0000-0500-000021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2" name="Text Box 18">
          <a:extLst>
            <a:ext uri="{FF2B5EF4-FFF2-40B4-BE49-F238E27FC236}">
              <a16:creationId xmlns:a16="http://schemas.microsoft.com/office/drawing/2014/main" id="{00000000-0008-0000-0500-000022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3" name="Text Box 19">
          <a:extLst>
            <a:ext uri="{FF2B5EF4-FFF2-40B4-BE49-F238E27FC236}">
              <a16:creationId xmlns:a16="http://schemas.microsoft.com/office/drawing/2014/main" id="{00000000-0008-0000-0500-000023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4" name="Text Box 16">
          <a:extLst>
            <a:ext uri="{FF2B5EF4-FFF2-40B4-BE49-F238E27FC236}">
              <a16:creationId xmlns:a16="http://schemas.microsoft.com/office/drawing/2014/main" id="{00000000-0008-0000-0500-000024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56743"/>
    <xdr:sp macro="" textlink="">
      <xdr:nvSpPr>
        <xdr:cNvPr id="2145" name="Text Box 15">
          <a:extLst>
            <a:ext uri="{FF2B5EF4-FFF2-40B4-BE49-F238E27FC236}">
              <a16:creationId xmlns:a16="http://schemas.microsoft.com/office/drawing/2014/main" id="{00000000-0008-0000-0500-000061080000}"/>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2146" name="Text Box 15">
          <a:extLst>
            <a:ext uri="{FF2B5EF4-FFF2-40B4-BE49-F238E27FC236}">
              <a16:creationId xmlns:a16="http://schemas.microsoft.com/office/drawing/2014/main" id="{00000000-0008-0000-0500-000062080000}"/>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2148" name="Text Box 15">
          <a:extLst>
            <a:ext uri="{FF2B5EF4-FFF2-40B4-BE49-F238E27FC236}">
              <a16:creationId xmlns:a16="http://schemas.microsoft.com/office/drawing/2014/main" id="{00000000-0008-0000-0500-000064080000}"/>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2149" name="Text Box 15">
          <a:extLst>
            <a:ext uri="{FF2B5EF4-FFF2-40B4-BE49-F238E27FC236}">
              <a16:creationId xmlns:a16="http://schemas.microsoft.com/office/drawing/2014/main" id="{00000000-0008-0000-0500-000065080000}"/>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213632"/>
    <xdr:sp macro="" textlink="">
      <xdr:nvSpPr>
        <xdr:cNvPr id="2150" name="Text Box 15">
          <a:extLst>
            <a:ext uri="{FF2B5EF4-FFF2-40B4-BE49-F238E27FC236}">
              <a16:creationId xmlns:a16="http://schemas.microsoft.com/office/drawing/2014/main" id="{00000000-0008-0000-0500-000066080000}"/>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51" name="Text Box 16">
          <a:extLst>
            <a:ext uri="{FF2B5EF4-FFF2-40B4-BE49-F238E27FC236}">
              <a16:creationId xmlns:a16="http://schemas.microsoft.com/office/drawing/2014/main" id="{00000000-0008-0000-0500-00006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52" name="Text Box 17">
          <a:extLst>
            <a:ext uri="{FF2B5EF4-FFF2-40B4-BE49-F238E27FC236}">
              <a16:creationId xmlns:a16="http://schemas.microsoft.com/office/drawing/2014/main" id="{00000000-0008-0000-0500-000068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53" name="Text Box 18">
          <a:extLst>
            <a:ext uri="{FF2B5EF4-FFF2-40B4-BE49-F238E27FC236}">
              <a16:creationId xmlns:a16="http://schemas.microsoft.com/office/drawing/2014/main" id="{00000000-0008-0000-0500-000069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54" name="Text Box 19">
          <a:extLst>
            <a:ext uri="{FF2B5EF4-FFF2-40B4-BE49-F238E27FC236}">
              <a16:creationId xmlns:a16="http://schemas.microsoft.com/office/drawing/2014/main" id="{00000000-0008-0000-0500-00006A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55" name="Text Box 16">
          <a:extLst>
            <a:ext uri="{FF2B5EF4-FFF2-40B4-BE49-F238E27FC236}">
              <a16:creationId xmlns:a16="http://schemas.microsoft.com/office/drawing/2014/main" id="{00000000-0008-0000-0500-00006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56" name="Text Box 17">
          <a:extLst>
            <a:ext uri="{FF2B5EF4-FFF2-40B4-BE49-F238E27FC236}">
              <a16:creationId xmlns:a16="http://schemas.microsoft.com/office/drawing/2014/main" id="{00000000-0008-0000-0500-00006C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57" name="Text Box 18">
          <a:extLst>
            <a:ext uri="{FF2B5EF4-FFF2-40B4-BE49-F238E27FC236}">
              <a16:creationId xmlns:a16="http://schemas.microsoft.com/office/drawing/2014/main" id="{00000000-0008-0000-0500-00006D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58" name="Text Box 19">
          <a:extLst>
            <a:ext uri="{FF2B5EF4-FFF2-40B4-BE49-F238E27FC236}">
              <a16:creationId xmlns:a16="http://schemas.microsoft.com/office/drawing/2014/main" id="{00000000-0008-0000-0500-00006E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159" name="Text Box 16">
          <a:extLst>
            <a:ext uri="{FF2B5EF4-FFF2-40B4-BE49-F238E27FC236}">
              <a16:creationId xmlns:a16="http://schemas.microsoft.com/office/drawing/2014/main" id="{00000000-0008-0000-0500-00006F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160" name="Text Box 17">
          <a:extLst>
            <a:ext uri="{FF2B5EF4-FFF2-40B4-BE49-F238E27FC236}">
              <a16:creationId xmlns:a16="http://schemas.microsoft.com/office/drawing/2014/main" id="{00000000-0008-0000-0500-000070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161" name="Text Box 18">
          <a:extLst>
            <a:ext uri="{FF2B5EF4-FFF2-40B4-BE49-F238E27FC236}">
              <a16:creationId xmlns:a16="http://schemas.microsoft.com/office/drawing/2014/main" id="{00000000-0008-0000-0500-000071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162" name="Text Box 19">
          <a:extLst>
            <a:ext uri="{FF2B5EF4-FFF2-40B4-BE49-F238E27FC236}">
              <a16:creationId xmlns:a16="http://schemas.microsoft.com/office/drawing/2014/main" id="{00000000-0008-0000-0500-000072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163" name="Text Box 15">
          <a:extLst>
            <a:ext uri="{FF2B5EF4-FFF2-40B4-BE49-F238E27FC236}">
              <a16:creationId xmlns:a16="http://schemas.microsoft.com/office/drawing/2014/main" id="{00000000-0008-0000-0500-000073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64" name="Text Box 16">
          <a:extLst>
            <a:ext uri="{FF2B5EF4-FFF2-40B4-BE49-F238E27FC236}">
              <a16:creationId xmlns:a16="http://schemas.microsoft.com/office/drawing/2014/main" id="{00000000-0008-0000-0500-00007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65" name="Text Box 17">
          <a:extLst>
            <a:ext uri="{FF2B5EF4-FFF2-40B4-BE49-F238E27FC236}">
              <a16:creationId xmlns:a16="http://schemas.microsoft.com/office/drawing/2014/main" id="{00000000-0008-0000-0500-00007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66" name="Text Box 18">
          <a:extLst>
            <a:ext uri="{FF2B5EF4-FFF2-40B4-BE49-F238E27FC236}">
              <a16:creationId xmlns:a16="http://schemas.microsoft.com/office/drawing/2014/main" id="{00000000-0008-0000-0500-00007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67" name="Text Box 19">
          <a:extLst>
            <a:ext uri="{FF2B5EF4-FFF2-40B4-BE49-F238E27FC236}">
              <a16:creationId xmlns:a16="http://schemas.microsoft.com/office/drawing/2014/main" id="{00000000-0008-0000-0500-00007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2168" name="Text Box 15">
          <a:extLst>
            <a:ext uri="{FF2B5EF4-FFF2-40B4-BE49-F238E27FC236}">
              <a16:creationId xmlns:a16="http://schemas.microsoft.com/office/drawing/2014/main" id="{00000000-0008-0000-0500-000078080000}"/>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69" name="Text Box 16">
          <a:extLst>
            <a:ext uri="{FF2B5EF4-FFF2-40B4-BE49-F238E27FC236}">
              <a16:creationId xmlns:a16="http://schemas.microsoft.com/office/drawing/2014/main" id="{00000000-0008-0000-0500-00007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70" name="Text Box 17">
          <a:extLst>
            <a:ext uri="{FF2B5EF4-FFF2-40B4-BE49-F238E27FC236}">
              <a16:creationId xmlns:a16="http://schemas.microsoft.com/office/drawing/2014/main" id="{00000000-0008-0000-0500-00007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71" name="Text Box 18">
          <a:extLst>
            <a:ext uri="{FF2B5EF4-FFF2-40B4-BE49-F238E27FC236}">
              <a16:creationId xmlns:a16="http://schemas.microsoft.com/office/drawing/2014/main" id="{00000000-0008-0000-0500-00007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2" name="Text Box 16">
          <a:extLst>
            <a:ext uri="{FF2B5EF4-FFF2-40B4-BE49-F238E27FC236}">
              <a16:creationId xmlns:a16="http://schemas.microsoft.com/office/drawing/2014/main" id="{00000000-0008-0000-0500-00007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3" name="Text Box 17">
          <a:extLst>
            <a:ext uri="{FF2B5EF4-FFF2-40B4-BE49-F238E27FC236}">
              <a16:creationId xmlns:a16="http://schemas.microsoft.com/office/drawing/2014/main" id="{00000000-0008-0000-0500-00007D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4" name="Text Box 18">
          <a:extLst>
            <a:ext uri="{FF2B5EF4-FFF2-40B4-BE49-F238E27FC236}">
              <a16:creationId xmlns:a16="http://schemas.microsoft.com/office/drawing/2014/main" id="{00000000-0008-0000-0500-00007E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5" name="Text Box 19">
          <a:extLst>
            <a:ext uri="{FF2B5EF4-FFF2-40B4-BE49-F238E27FC236}">
              <a16:creationId xmlns:a16="http://schemas.microsoft.com/office/drawing/2014/main" id="{00000000-0008-0000-0500-00007F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6" name="Text Box 16">
          <a:extLst>
            <a:ext uri="{FF2B5EF4-FFF2-40B4-BE49-F238E27FC236}">
              <a16:creationId xmlns:a16="http://schemas.microsoft.com/office/drawing/2014/main" id="{00000000-0008-0000-0500-000080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7" name="Text Box 17">
          <a:extLst>
            <a:ext uri="{FF2B5EF4-FFF2-40B4-BE49-F238E27FC236}">
              <a16:creationId xmlns:a16="http://schemas.microsoft.com/office/drawing/2014/main" id="{00000000-0008-0000-0500-000081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8" name="Text Box 18">
          <a:extLst>
            <a:ext uri="{FF2B5EF4-FFF2-40B4-BE49-F238E27FC236}">
              <a16:creationId xmlns:a16="http://schemas.microsoft.com/office/drawing/2014/main" id="{00000000-0008-0000-0500-000082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24</xdr:row>
      <xdr:rowOff>170392</xdr:rowOff>
    </xdr:from>
    <xdr:ext cx="95250" cy="213632"/>
    <xdr:sp macro="" textlink="">
      <xdr:nvSpPr>
        <xdr:cNvPr id="2179" name="Text Box 15">
          <a:extLst>
            <a:ext uri="{FF2B5EF4-FFF2-40B4-BE49-F238E27FC236}">
              <a16:creationId xmlns:a16="http://schemas.microsoft.com/office/drawing/2014/main" id="{00000000-0008-0000-0500-000083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80" name="Text Box 16">
          <a:extLst>
            <a:ext uri="{FF2B5EF4-FFF2-40B4-BE49-F238E27FC236}">
              <a16:creationId xmlns:a16="http://schemas.microsoft.com/office/drawing/2014/main" id="{00000000-0008-0000-0500-00008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81" name="Text Box 17">
          <a:extLst>
            <a:ext uri="{FF2B5EF4-FFF2-40B4-BE49-F238E27FC236}">
              <a16:creationId xmlns:a16="http://schemas.microsoft.com/office/drawing/2014/main" id="{00000000-0008-0000-0500-00008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82" name="Text Box 18">
          <a:extLst>
            <a:ext uri="{FF2B5EF4-FFF2-40B4-BE49-F238E27FC236}">
              <a16:creationId xmlns:a16="http://schemas.microsoft.com/office/drawing/2014/main" id="{00000000-0008-0000-0500-00008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83" name="Text Box 19">
          <a:extLst>
            <a:ext uri="{FF2B5EF4-FFF2-40B4-BE49-F238E27FC236}">
              <a16:creationId xmlns:a16="http://schemas.microsoft.com/office/drawing/2014/main" id="{00000000-0008-0000-0500-00008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84" name="Text Box 16">
          <a:extLst>
            <a:ext uri="{FF2B5EF4-FFF2-40B4-BE49-F238E27FC236}">
              <a16:creationId xmlns:a16="http://schemas.microsoft.com/office/drawing/2014/main" id="{00000000-0008-0000-0500-000088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85" name="Text Box 17">
          <a:extLst>
            <a:ext uri="{FF2B5EF4-FFF2-40B4-BE49-F238E27FC236}">
              <a16:creationId xmlns:a16="http://schemas.microsoft.com/office/drawing/2014/main" id="{00000000-0008-0000-0500-00008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86" name="Text Box 18">
          <a:extLst>
            <a:ext uri="{FF2B5EF4-FFF2-40B4-BE49-F238E27FC236}">
              <a16:creationId xmlns:a16="http://schemas.microsoft.com/office/drawing/2014/main" id="{00000000-0008-0000-0500-00008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87" name="Text Box 19">
          <a:extLst>
            <a:ext uri="{FF2B5EF4-FFF2-40B4-BE49-F238E27FC236}">
              <a16:creationId xmlns:a16="http://schemas.microsoft.com/office/drawing/2014/main" id="{00000000-0008-0000-0500-00008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188" name="Text Box 16">
          <a:extLst>
            <a:ext uri="{FF2B5EF4-FFF2-40B4-BE49-F238E27FC236}">
              <a16:creationId xmlns:a16="http://schemas.microsoft.com/office/drawing/2014/main" id="{00000000-0008-0000-0500-00008C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189" name="Text Box 17">
          <a:extLst>
            <a:ext uri="{FF2B5EF4-FFF2-40B4-BE49-F238E27FC236}">
              <a16:creationId xmlns:a16="http://schemas.microsoft.com/office/drawing/2014/main" id="{00000000-0008-0000-0500-00008D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190" name="Text Box 18">
          <a:extLst>
            <a:ext uri="{FF2B5EF4-FFF2-40B4-BE49-F238E27FC236}">
              <a16:creationId xmlns:a16="http://schemas.microsoft.com/office/drawing/2014/main" id="{00000000-0008-0000-0500-00008E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191" name="Text Box 19">
          <a:extLst>
            <a:ext uri="{FF2B5EF4-FFF2-40B4-BE49-F238E27FC236}">
              <a16:creationId xmlns:a16="http://schemas.microsoft.com/office/drawing/2014/main" id="{00000000-0008-0000-0500-00008F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192" name="Text Box 15">
          <a:extLst>
            <a:ext uri="{FF2B5EF4-FFF2-40B4-BE49-F238E27FC236}">
              <a16:creationId xmlns:a16="http://schemas.microsoft.com/office/drawing/2014/main" id="{00000000-0008-0000-0500-000090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93" name="Text Box 16">
          <a:extLst>
            <a:ext uri="{FF2B5EF4-FFF2-40B4-BE49-F238E27FC236}">
              <a16:creationId xmlns:a16="http://schemas.microsoft.com/office/drawing/2014/main" id="{00000000-0008-0000-0500-000091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94" name="Text Box 17">
          <a:extLst>
            <a:ext uri="{FF2B5EF4-FFF2-40B4-BE49-F238E27FC236}">
              <a16:creationId xmlns:a16="http://schemas.microsoft.com/office/drawing/2014/main" id="{00000000-0008-0000-0500-000092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95" name="Text Box 18">
          <a:extLst>
            <a:ext uri="{FF2B5EF4-FFF2-40B4-BE49-F238E27FC236}">
              <a16:creationId xmlns:a16="http://schemas.microsoft.com/office/drawing/2014/main" id="{00000000-0008-0000-0500-000093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96" name="Text Box 19">
          <a:extLst>
            <a:ext uri="{FF2B5EF4-FFF2-40B4-BE49-F238E27FC236}">
              <a16:creationId xmlns:a16="http://schemas.microsoft.com/office/drawing/2014/main" id="{00000000-0008-0000-0500-00009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97" name="Text Box 16">
          <a:extLst>
            <a:ext uri="{FF2B5EF4-FFF2-40B4-BE49-F238E27FC236}">
              <a16:creationId xmlns:a16="http://schemas.microsoft.com/office/drawing/2014/main" id="{00000000-0008-0000-0500-000095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98" name="Text Box 17">
          <a:extLst>
            <a:ext uri="{FF2B5EF4-FFF2-40B4-BE49-F238E27FC236}">
              <a16:creationId xmlns:a16="http://schemas.microsoft.com/office/drawing/2014/main" id="{00000000-0008-0000-0500-000096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24</xdr:row>
      <xdr:rowOff>15875</xdr:rowOff>
    </xdr:from>
    <xdr:ext cx="95250" cy="171450"/>
    <xdr:sp macro="" textlink="">
      <xdr:nvSpPr>
        <xdr:cNvPr id="2199" name="Text Box 18">
          <a:extLst>
            <a:ext uri="{FF2B5EF4-FFF2-40B4-BE49-F238E27FC236}">
              <a16:creationId xmlns:a16="http://schemas.microsoft.com/office/drawing/2014/main" id="{00000000-0008-0000-0500-000097080000}"/>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0" name="Text Box 16">
          <a:extLst>
            <a:ext uri="{FF2B5EF4-FFF2-40B4-BE49-F238E27FC236}">
              <a16:creationId xmlns:a16="http://schemas.microsoft.com/office/drawing/2014/main" id="{00000000-0008-0000-0500-000098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1" name="Text Box 17">
          <a:extLst>
            <a:ext uri="{FF2B5EF4-FFF2-40B4-BE49-F238E27FC236}">
              <a16:creationId xmlns:a16="http://schemas.microsoft.com/office/drawing/2014/main" id="{00000000-0008-0000-0500-000099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2" name="Text Box 18">
          <a:extLst>
            <a:ext uri="{FF2B5EF4-FFF2-40B4-BE49-F238E27FC236}">
              <a16:creationId xmlns:a16="http://schemas.microsoft.com/office/drawing/2014/main" id="{00000000-0008-0000-0500-00009A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3" name="Text Box 19">
          <a:extLst>
            <a:ext uri="{FF2B5EF4-FFF2-40B4-BE49-F238E27FC236}">
              <a16:creationId xmlns:a16="http://schemas.microsoft.com/office/drawing/2014/main" id="{00000000-0008-0000-0500-00009B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4" name="Text Box 16">
          <a:extLst>
            <a:ext uri="{FF2B5EF4-FFF2-40B4-BE49-F238E27FC236}">
              <a16:creationId xmlns:a16="http://schemas.microsoft.com/office/drawing/2014/main" id="{00000000-0008-0000-0500-00009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8496"/>
    <xdr:sp macro="" textlink="">
      <xdr:nvSpPr>
        <xdr:cNvPr id="2205" name="Text Box 15">
          <a:extLst>
            <a:ext uri="{FF2B5EF4-FFF2-40B4-BE49-F238E27FC236}">
              <a16:creationId xmlns:a16="http://schemas.microsoft.com/office/drawing/2014/main" id="{00000000-0008-0000-0500-00009D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2206" name="Text Box 15">
          <a:extLst>
            <a:ext uri="{FF2B5EF4-FFF2-40B4-BE49-F238E27FC236}">
              <a16:creationId xmlns:a16="http://schemas.microsoft.com/office/drawing/2014/main" id="{00000000-0008-0000-0500-00009E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2208" name="Text Box 15">
          <a:extLst>
            <a:ext uri="{FF2B5EF4-FFF2-40B4-BE49-F238E27FC236}">
              <a16:creationId xmlns:a16="http://schemas.microsoft.com/office/drawing/2014/main" id="{00000000-0008-0000-0500-0000A0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2209" name="Text Box 15">
          <a:extLst>
            <a:ext uri="{FF2B5EF4-FFF2-40B4-BE49-F238E27FC236}">
              <a16:creationId xmlns:a16="http://schemas.microsoft.com/office/drawing/2014/main" id="{00000000-0008-0000-0500-0000A1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24</xdr:row>
      <xdr:rowOff>170392</xdr:rowOff>
    </xdr:from>
    <xdr:ext cx="95250" cy="213632"/>
    <xdr:sp macro="" textlink="">
      <xdr:nvSpPr>
        <xdr:cNvPr id="2210" name="Text Box 15">
          <a:extLst>
            <a:ext uri="{FF2B5EF4-FFF2-40B4-BE49-F238E27FC236}">
              <a16:creationId xmlns:a16="http://schemas.microsoft.com/office/drawing/2014/main" id="{00000000-0008-0000-0500-0000A2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11" name="Text Box 16">
          <a:extLst>
            <a:ext uri="{FF2B5EF4-FFF2-40B4-BE49-F238E27FC236}">
              <a16:creationId xmlns:a16="http://schemas.microsoft.com/office/drawing/2014/main" id="{00000000-0008-0000-0500-0000A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12" name="Text Box 17">
          <a:extLst>
            <a:ext uri="{FF2B5EF4-FFF2-40B4-BE49-F238E27FC236}">
              <a16:creationId xmlns:a16="http://schemas.microsoft.com/office/drawing/2014/main" id="{00000000-0008-0000-0500-0000A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13" name="Text Box 18">
          <a:extLst>
            <a:ext uri="{FF2B5EF4-FFF2-40B4-BE49-F238E27FC236}">
              <a16:creationId xmlns:a16="http://schemas.microsoft.com/office/drawing/2014/main" id="{00000000-0008-0000-0500-0000A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14" name="Text Box 19">
          <a:extLst>
            <a:ext uri="{FF2B5EF4-FFF2-40B4-BE49-F238E27FC236}">
              <a16:creationId xmlns:a16="http://schemas.microsoft.com/office/drawing/2014/main" id="{00000000-0008-0000-0500-0000A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15" name="Text Box 16">
          <a:extLst>
            <a:ext uri="{FF2B5EF4-FFF2-40B4-BE49-F238E27FC236}">
              <a16:creationId xmlns:a16="http://schemas.microsoft.com/office/drawing/2014/main" id="{00000000-0008-0000-0500-0000A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16" name="Text Box 17">
          <a:extLst>
            <a:ext uri="{FF2B5EF4-FFF2-40B4-BE49-F238E27FC236}">
              <a16:creationId xmlns:a16="http://schemas.microsoft.com/office/drawing/2014/main" id="{00000000-0008-0000-0500-0000A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17" name="Text Box 18">
          <a:extLst>
            <a:ext uri="{FF2B5EF4-FFF2-40B4-BE49-F238E27FC236}">
              <a16:creationId xmlns:a16="http://schemas.microsoft.com/office/drawing/2014/main" id="{00000000-0008-0000-0500-0000A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18" name="Text Box 19">
          <a:extLst>
            <a:ext uri="{FF2B5EF4-FFF2-40B4-BE49-F238E27FC236}">
              <a16:creationId xmlns:a16="http://schemas.microsoft.com/office/drawing/2014/main" id="{00000000-0008-0000-0500-0000A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19" name="Text Box 16">
          <a:extLst>
            <a:ext uri="{FF2B5EF4-FFF2-40B4-BE49-F238E27FC236}">
              <a16:creationId xmlns:a16="http://schemas.microsoft.com/office/drawing/2014/main" id="{00000000-0008-0000-0500-0000AB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20" name="Text Box 17">
          <a:extLst>
            <a:ext uri="{FF2B5EF4-FFF2-40B4-BE49-F238E27FC236}">
              <a16:creationId xmlns:a16="http://schemas.microsoft.com/office/drawing/2014/main" id="{00000000-0008-0000-0500-0000AC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21" name="Text Box 18">
          <a:extLst>
            <a:ext uri="{FF2B5EF4-FFF2-40B4-BE49-F238E27FC236}">
              <a16:creationId xmlns:a16="http://schemas.microsoft.com/office/drawing/2014/main" id="{00000000-0008-0000-0500-0000A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22" name="Text Box 19">
          <a:extLst>
            <a:ext uri="{FF2B5EF4-FFF2-40B4-BE49-F238E27FC236}">
              <a16:creationId xmlns:a16="http://schemas.microsoft.com/office/drawing/2014/main" id="{00000000-0008-0000-0500-0000A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223" name="Text Box 15">
          <a:extLst>
            <a:ext uri="{FF2B5EF4-FFF2-40B4-BE49-F238E27FC236}">
              <a16:creationId xmlns:a16="http://schemas.microsoft.com/office/drawing/2014/main" id="{00000000-0008-0000-0500-0000AF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24" name="Text Box 16">
          <a:extLst>
            <a:ext uri="{FF2B5EF4-FFF2-40B4-BE49-F238E27FC236}">
              <a16:creationId xmlns:a16="http://schemas.microsoft.com/office/drawing/2014/main" id="{00000000-0008-0000-0500-0000B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25" name="Text Box 17">
          <a:extLst>
            <a:ext uri="{FF2B5EF4-FFF2-40B4-BE49-F238E27FC236}">
              <a16:creationId xmlns:a16="http://schemas.microsoft.com/office/drawing/2014/main" id="{00000000-0008-0000-0500-0000B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26" name="Text Box 18">
          <a:extLst>
            <a:ext uri="{FF2B5EF4-FFF2-40B4-BE49-F238E27FC236}">
              <a16:creationId xmlns:a16="http://schemas.microsoft.com/office/drawing/2014/main" id="{00000000-0008-0000-0500-0000B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27" name="Text Box 19">
          <a:extLst>
            <a:ext uri="{FF2B5EF4-FFF2-40B4-BE49-F238E27FC236}">
              <a16:creationId xmlns:a16="http://schemas.microsoft.com/office/drawing/2014/main" id="{00000000-0008-0000-0500-0000B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28" name="Text Box 16">
          <a:extLst>
            <a:ext uri="{FF2B5EF4-FFF2-40B4-BE49-F238E27FC236}">
              <a16:creationId xmlns:a16="http://schemas.microsoft.com/office/drawing/2014/main" id="{00000000-0008-0000-0500-0000B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29" name="Text Box 17">
          <a:extLst>
            <a:ext uri="{FF2B5EF4-FFF2-40B4-BE49-F238E27FC236}">
              <a16:creationId xmlns:a16="http://schemas.microsoft.com/office/drawing/2014/main" id="{00000000-0008-0000-0500-0000B5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30" name="Text Box 18">
          <a:extLst>
            <a:ext uri="{FF2B5EF4-FFF2-40B4-BE49-F238E27FC236}">
              <a16:creationId xmlns:a16="http://schemas.microsoft.com/office/drawing/2014/main" id="{00000000-0008-0000-0500-0000B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1" name="Text Box 16">
          <a:extLst>
            <a:ext uri="{FF2B5EF4-FFF2-40B4-BE49-F238E27FC236}">
              <a16:creationId xmlns:a16="http://schemas.microsoft.com/office/drawing/2014/main" id="{00000000-0008-0000-0500-0000B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2" name="Text Box 17">
          <a:extLst>
            <a:ext uri="{FF2B5EF4-FFF2-40B4-BE49-F238E27FC236}">
              <a16:creationId xmlns:a16="http://schemas.microsoft.com/office/drawing/2014/main" id="{00000000-0008-0000-0500-0000B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3" name="Text Box 18">
          <a:extLst>
            <a:ext uri="{FF2B5EF4-FFF2-40B4-BE49-F238E27FC236}">
              <a16:creationId xmlns:a16="http://schemas.microsoft.com/office/drawing/2014/main" id="{00000000-0008-0000-0500-0000B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4" name="Text Box 19">
          <a:extLst>
            <a:ext uri="{FF2B5EF4-FFF2-40B4-BE49-F238E27FC236}">
              <a16:creationId xmlns:a16="http://schemas.microsoft.com/office/drawing/2014/main" id="{00000000-0008-0000-0500-0000B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5" name="Text Box 16">
          <a:extLst>
            <a:ext uri="{FF2B5EF4-FFF2-40B4-BE49-F238E27FC236}">
              <a16:creationId xmlns:a16="http://schemas.microsoft.com/office/drawing/2014/main" id="{00000000-0008-0000-0500-0000B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6" name="Text Box 17">
          <a:extLst>
            <a:ext uri="{FF2B5EF4-FFF2-40B4-BE49-F238E27FC236}">
              <a16:creationId xmlns:a16="http://schemas.microsoft.com/office/drawing/2014/main" id="{00000000-0008-0000-0500-0000B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7" name="Text Box 18">
          <a:extLst>
            <a:ext uri="{FF2B5EF4-FFF2-40B4-BE49-F238E27FC236}">
              <a16:creationId xmlns:a16="http://schemas.microsoft.com/office/drawing/2014/main" id="{00000000-0008-0000-0500-0000B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8" name="Text Box 19">
          <a:extLst>
            <a:ext uri="{FF2B5EF4-FFF2-40B4-BE49-F238E27FC236}">
              <a16:creationId xmlns:a16="http://schemas.microsoft.com/office/drawing/2014/main" id="{00000000-0008-0000-0500-0000B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56743"/>
    <xdr:sp macro="" textlink="">
      <xdr:nvSpPr>
        <xdr:cNvPr id="2239" name="Text Box 15">
          <a:extLst>
            <a:ext uri="{FF2B5EF4-FFF2-40B4-BE49-F238E27FC236}">
              <a16:creationId xmlns:a16="http://schemas.microsoft.com/office/drawing/2014/main" id="{00000000-0008-0000-0500-0000BF08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2240" name="Text Box 15">
          <a:extLst>
            <a:ext uri="{FF2B5EF4-FFF2-40B4-BE49-F238E27FC236}">
              <a16:creationId xmlns:a16="http://schemas.microsoft.com/office/drawing/2014/main" id="{00000000-0008-0000-0500-0000C0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2242" name="Text Box 15">
          <a:extLst>
            <a:ext uri="{FF2B5EF4-FFF2-40B4-BE49-F238E27FC236}">
              <a16:creationId xmlns:a16="http://schemas.microsoft.com/office/drawing/2014/main" id="{00000000-0008-0000-0500-0000C2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2243" name="Text Box 15">
          <a:extLst>
            <a:ext uri="{FF2B5EF4-FFF2-40B4-BE49-F238E27FC236}">
              <a16:creationId xmlns:a16="http://schemas.microsoft.com/office/drawing/2014/main" id="{00000000-0008-0000-0500-0000C3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213632"/>
    <xdr:sp macro="" textlink="">
      <xdr:nvSpPr>
        <xdr:cNvPr id="2244" name="Text Box 15">
          <a:extLst>
            <a:ext uri="{FF2B5EF4-FFF2-40B4-BE49-F238E27FC236}">
              <a16:creationId xmlns:a16="http://schemas.microsoft.com/office/drawing/2014/main" id="{00000000-0008-0000-0500-0000C408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45" name="Text Box 16">
          <a:extLst>
            <a:ext uri="{FF2B5EF4-FFF2-40B4-BE49-F238E27FC236}">
              <a16:creationId xmlns:a16="http://schemas.microsoft.com/office/drawing/2014/main" id="{00000000-0008-0000-0500-0000C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46" name="Text Box 17">
          <a:extLst>
            <a:ext uri="{FF2B5EF4-FFF2-40B4-BE49-F238E27FC236}">
              <a16:creationId xmlns:a16="http://schemas.microsoft.com/office/drawing/2014/main" id="{00000000-0008-0000-0500-0000C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47" name="Text Box 18">
          <a:extLst>
            <a:ext uri="{FF2B5EF4-FFF2-40B4-BE49-F238E27FC236}">
              <a16:creationId xmlns:a16="http://schemas.microsoft.com/office/drawing/2014/main" id="{00000000-0008-0000-0500-0000C7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48" name="Text Box 19">
          <a:extLst>
            <a:ext uri="{FF2B5EF4-FFF2-40B4-BE49-F238E27FC236}">
              <a16:creationId xmlns:a16="http://schemas.microsoft.com/office/drawing/2014/main" id="{00000000-0008-0000-0500-0000C8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49" name="Text Box 16">
          <a:extLst>
            <a:ext uri="{FF2B5EF4-FFF2-40B4-BE49-F238E27FC236}">
              <a16:creationId xmlns:a16="http://schemas.microsoft.com/office/drawing/2014/main" id="{00000000-0008-0000-0500-0000C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50" name="Text Box 17">
          <a:extLst>
            <a:ext uri="{FF2B5EF4-FFF2-40B4-BE49-F238E27FC236}">
              <a16:creationId xmlns:a16="http://schemas.microsoft.com/office/drawing/2014/main" id="{00000000-0008-0000-0500-0000C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51" name="Text Box 18">
          <a:extLst>
            <a:ext uri="{FF2B5EF4-FFF2-40B4-BE49-F238E27FC236}">
              <a16:creationId xmlns:a16="http://schemas.microsoft.com/office/drawing/2014/main" id="{00000000-0008-0000-0500-0000CB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52" name="Text Box 19">
          <a:extLst>
            <a:ext uri="{FF2B5EF4-FFF2-40B4-BE49-F238E27FC236}">
              <a16:creationId xmlns:a16="http://schemas.microsoft.com/office/drawing/2014/main" id="{00000000-0008-0000-0500-0000CC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53" name="Text Box 16">
          <a:extLst>
            <a:ext uri="{FF2B5EF4-FFF2-40B4-BE49-F238E27FC236}">
              <a16:creationId xmlns:a16="http://schemas.microsoft.com/office/drawing/2014/main" id="{00000000-0008-0000-0500-0000C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54" name="Text Box 17">
          <a:extLst>
            <a:ext uri="{FF2B5EF4-FFF2-40B4-BE49-F238E27FC236}">
              <a16:creationId xmlns:a16="http://schemas.microsoft.com/office/drawing/2014/main" id="{00000000-0008-0000-0500-0000C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55" name="Text Box 18">
          <a:extLst>
            <a:ext uri="{FF2B5EF4-FFF2-40B4-BE49-F238E27FC236}">
              <a16:creationId xmlns:a16="http://schemas.microsoft.com/office/drawing/2014/main" id="{00000000-0008-0000-0500-0000CF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56" name="Text Box 19">
          <a:extLst>
            <a:ext uri="{FF2B5EF4-FFF2-40B4-BE49-F238E27FC236}">
              <a16:creationId xmlns:a16="http://schemas.microsoft.com/office/drawing/2014/main" id="{00000000-0008-0000-0500-0000D0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257" name="Text Box 15">
          <a:extLst>
            <a:ext uri="{FF2B5EF4-FFF2-40B4-BE49-F238E27FC236}">
              <a16:creationId xmlns:a16="http://schemas.microsoft.com/office/drawing/2014/main" id="{00000000-0008-0000-0500-0000D1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58" name="Text Box 16">
          <a:extLst>
            <a:ext uri="{FF2B5EF4-FFF2-40B4-BE49-F238E27FC236}">
              <a16:creationId xmlns:a16="http://schemas.microsoft.com/office/drawing/2014/main" id="{00000000-0008-0000-0500-0000D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59" name="Text Box 17">
          <a:extLst>
            <a:ext uri="{FF2B5EF4-FFF2-40B4-BE49-F238E27FC236}">
              <a16:creationId xmlns:a16="http://schemas.microsoft.com/office/drawing/2014/main" id="{00000000-0008-0000-0500-0000D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60" name="Text Box 18">
          <a:extLst>
            <a:ext uri="{FF2B5EF4-FFF2-40B4-BE49-F238E27FC236}">
              <a16:creationId xmlns:a16="http://schemas.microsoft.com/office/drawing/2014/main" id="{00000000-0008-0000-0500-0000D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61" name="Text Box 19">
          <a:extLst>
            <a:ext uri="{FF2B5EF4-FFF2-40B4-BE49-F238E27FC236}">
              <a16:creationId xmlns:a16="http://schemas.microsoft.com/office/drawing/2014/main" id="{00000000-0008-0000-0500-0000D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262" name="Text Box 15">
          <a:extLst>
            <a:ext uri="{FF2B5EF4-FFF2-40B4-BE49-F238E27FC236}">
              <a16:creationId xmlns:a16="http://schemas.microsoft.com/office/drawing/2014/main" id="{00000000-0008-0000-0500-0000D608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63" name="Text Box 16">
          <a:extLst>
            <a:ext uri="{FF2B5EF4-FFF2-40B4-BE49-F238E27FC236}">
              <a16:creationId xmlns:a16="http://schemas.microsoft.com/office/drawing/2014/main" id="{00000000-0008-0000-0500-0000D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64" name="Text Box 17">
          <a:extLst>
            <a:ext uri="{FF2B5EF4-FFF2-40B4-BE49-F238E27FC236}">
              <a16:creationId xmlns:a16="http://schemas.microsoft.com/office/drawing/2014/main" id="{00000000-0008-0000-0500-0000D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65" name="Text Box 18">
          <a:extLst>
            <a:ext uri="{FF2B5EF4-FFF2-40B4-BE49-F238E27FC236}">
              <a16:creationId xmlns:a16="http://schemas.microsoft.com/office/drawing/2014/main" id="{00000000-0008-0000-0500-0000D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66" name="Text Box 16">
          <a:extLst>
            <a:ext uri="{FF2B5EF4-FFF2-40B4-BE49-F238E27FC236}">
              <a16:creationId xmlns:a16="http://schemas.microsoft.com/office/drawing/2014/main" id="{00000000-0008-0000-0500-0000D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67" name="Text Box 17">
          <a:extLst>
            <a:ext uri="{FF2B5EF4-FFF2-40B4-BE49-F238E27FC236}">
              <a16:creationId xmlns:a16="http://schemas.microsoft.com/office/drawing/2014/main" id="{00000000-0008-0000-0500-0000D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68" name="Text Box 18">
          <a:extLst>
            <a:ext uri="{FF2B5EF4-FFF2-40B4-BE49-F238E27FC236}">
              <a16:creationId xmlns:a16="http://schemas.microsoft.com/office/drawing/2014/main" id="{00000000-0008-0000-0500-0000D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69" name="Text Box 19">
          <a:extLst>
            <a:ext uri="{FF2B5EF4-FFF2-40B4-BE49-F238E27FC236}">
              <a16:creationId xmlns:a16="http://schemas.microsoft.com/office/drawing/2014/main" id="{00000000-0008-0000-0500-0000D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70" name="Text Box 16">
          <a:extLst>
            <a:ext uri="{FF2B5EF4-FFF2-40B4-BE49-F238E27FC236}">
              <a16:creationId xmlns:a16="http://schemas.microsoft.com/office/drawing/2014/main" id="{00000000-0008-0000-0500-0000D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71" name="Text Box 17">
          <a:extLst>
            <a:ext uri="{FF2B5EF4-FFF2-40B4-BE49-F238E27FC236}">
              <a16:creationId xmlns:a16="http://schemas.microsoft.com/office/drawing/2014/main" id="{00000000-0008-0000-0500-0000DF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72" name="Text Box 18">
          <a:extLst>
            <a:ext uri="{FF2B5EF4-FFF2-40B4-BE49-F238E27FC236}">
              <a16:creationId xmlns:a16="http://schemas.microsoft.com/office/drawing/2014/main" id="{00000000-0008-0000-0500-0000E0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273" name="Text Box 15">
          <a:extLst>
            <a:ext uri="{FF2B5EF4-FFF2-40B4-BE49-F238E27FC236}">
              <a16:creationId xmlns:a16="http://schemas.microsoft.com/office/drawing/2014/main" id="{00000000-0008-0000-0500-0000E108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74" name="Text Box 16">
          <a:extLst>
            <a:ext uri="{FF2B5EF4-FFF2-40B4-BE49-F238E27FC236}">
              <a16:creationId xmlns:a16="http://schemas.microsoft.com/office/drawing/2014/main" id="{00000000-0008-0000-0500-0000E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75" name="Text Box 17">
          <a:extLst>
            <a:ext uri="{FF2B5EF4-FFF2-40B4-BE49-F238E27FC236}">
              <a16:creationId xmlns:a16="http://schemas.microsoft.com/office/drawing/2014/main" id="{00000000-0008-0000-0500-0000E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76" name="Text Box 18">
          <a:extLst>
            <a:ext uri="{FF2B5EF4-FFF2-40B4-BE49-F238E27FC236}">
              <a16:creationId xmlns:a16="http://schemas.microsoft.com/office/drawing/2014/main" id="{00000000-0008-0000-0500-0000E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77" name="Text Box 19">
          <a:extLst>
            <a:ext uri="{FF2B5EF4-FFF2-40B4-BE49-F238E27FC236}">
              <a16:creationId xmlns:a16="http://schemas.microsoft.com/office/drawing/2014/main" id="{00000000-0008-0000-0500-0000E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78" name="Text Box 16">
          <a:extLst>
            <a:ext uri="{FF2B5EF4-FFF2-40B4-BE49-F238E27FC236}">
              <a16:creationId xmlns:a16="http://schemas.microsoft.com/office/drawing/2014/main" id="{00000000-0008-0000-0500-0000E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79" name="Text Box 17">
          <a:extLst>
            <a:ext uri="{FF2B5EF4-FFF2-40B4-BE49-F238E27FC236}">
              <a16:creationId xmlns:a16="http://schemas.microsoft.com/office/drawing/2014/main" id="{00000000-0008-0000-0500-0000E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80" name="Text Box 18">
          <a:extLst>
            <a:ext uri="{FF2B5EF4-FFF2-40B4-BE49-F238E27FC236}">
              <a16:creationId xmlns:a16="http://schemas.microsoft.com/office/drawing/2014/main" id="{00000000-0008-0000-0500-0000E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81" name="Text Box 19">
          <a:extLst>
            <a:ext uri="{FF2B5EF4-FFF2-40B4-BE49-F238E27FC236}">
              <a16:creationId xmlns:a16="http://schemas.microsoft.com/office/drawing/2014/main" id="{00000000-0008-0000-0500-0000E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282" name="Text Box 16">
          <a:extLst>
            <a:ext uri="{FF2B5EF4-FFF2-40B4-BE49-F238E27FC236}">
              <a16:creationId xmlns:a16="http://schemas.microsoft.com/office/drawing/2014/main" id="{00000000-0008-0000-0500-0000EA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283" name="Text Box 17">
          <a:extLst>
            <a:ext uri="{FF2B5EF4-FFF2-40B4-BE49-F238E27FC236}">
              <a16:creationId xmlns:a16="http://schemas.microsoft.com/office/drawing/2014/main" id="{00000000-0008-0000-0500-0000EB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284" name="Text Box 18">
          <a:extLst>
            <a:ext uri="{FF2B5EF4-FFF2-40B4-BE49-F238E27FC236}">
              <a16:creationId xmlns:a16="http://schemas.microsoft.com/office/drawing/2014/main" id="{00000000-0008-0000-0500-0000EC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285" name="Text Box 19">
          <a:extLst>
            <a:ext uri="{FF2B5EF4-FFF2-40B4-BE49-F238E27FC236}">
              <a16:creationId xmlns:a16="http://schemas.microsoft.com/office/drawing/2014/main" id="{00000000-0008-0000-0500-0000ED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286" name="Text Box 15">
          <a:extLst>
            <a:ext uri="{FF2B5EF4-FFF2-40B4-BE49-F238E27FC236}">
              <a16:creationId xmlns:a16="http://schemas.microsoft.com/office/drawing/2014/main" id="{00000000-0008-0000-0500-0000EE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87" name="Text Box 16">
          <a:extLst>
            <a:ext uri="{FF2B5EF4-FFF2-40B4-BE49-F238E27FC236}">
              <a16:creationId xmlns:a16="http://schemas.microsoft.com/office/drawing/2014/main" id="{00000000-0008-0000-0500-0000EF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88" name="Text Box 17">
          <a:extLst>
            <a:ext uri="{FF2B5EF4-FFF2-40B4-BE49-F238E27FC236}">
              <a16:creationId xmlns:a16="http://schemas.microsoft.com/office/drawing/2014/main" id="{00000000-0008-0000-0500-0000F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89" name="Text Box 18">
          <a:extLst>
            <a:ext uri="{FF2B5EF4-FFF2-40B4-BE49-F238E27FC236}">
              <a16:creationId xmlns:a16="http://schemas.microsoft.com/office/drawing/2014/main" id="{00000000-0008-0000-0500-0000F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90" name="Text Box 19">
          <a:extLst>
            <a:ext uri="{FF2B5EF4-FFF2-40B4-BE49-F238E27FC236}">
              <a16:creationId xmlns:a16="http://schemas.microsoft.com/office/drawing/2014/main" id="{00000000-0008-0000-0500-0000F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91" name="Text Box 16">
          <a:extLst>
            <a:ext uri="{FF2B5EF4-FFF2-40B4-BE49-F238E27FC236}">
              <a16:creationId xmlns:a16="http://schemas.microsoft.com/office/drawing/2014/main" id="{00000000-0008-0000-0500-0000F3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92" name="Text Box 17">
          <a:extLst>
            <a:ext uri="{FF2B5EF4-FFF2-40B4-BE49-F238E27FC236}">
              <a16:creationId xmlns:a16="http://schemas.microsoft.com/office/drawing/2014/main" id="{00000000-0008-0000-0500-0000F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30</xdr:row>
      <xdr:rowOff>15875</xdr:rowOff>
    </xdr:from>
    <xdr:ext cx="95250" cy="171450"/>
    <xdr:sp macro="" textlink="">
      <xdr:nvSpPr>
        <xdr:cNvPr id="2293" name="Text Box 18">
          <a:extLst>
            <a:ext uri="{FF2B5EF4-FFF2-40B4-BE49-F238E27FC236}">
              <a16:creationId xmlns:a16="http://schemas.microsoft.com/office/drawing/2014/main" id="{00000000-0008-0000-0500-0000F508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4" name="Text Box 16">
          <a:extLst>
            <a:ext uri="{FF2B5EF4-FFF2-40B4-BE49-F238E27FC236}">
              <a16:creationId xmlns:a16="http://schemas.microsoft.com/office/drawing/2014/main" id="{00000000-0008-0000-0500-0000F6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5" name="Text Box 17">
          <a:extLst>
            <a:ext uri="{FF2B5EF4-FFF2-40B4-BE49-F238E27FC236}">
              <a16:creationId xmlns:a16="http://schemas.microsoft.com/office/drawing/2014/main" id="{00000000-0008-0000-0500-0000F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6" name="Text Box 18">
          <a:extLst>
            <a:ext uri="{FF2B5EF4-FFF2-40B4-BE49-F238E27FC236}">
              <a16:creationId xmlns:a16="http://schemas.microsoft.com/office/drawing/2014/main" id="{00000000-0008-0000-0500-0000F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7" name="Text Box 19">
          <a:extLst>
            <a:ext uri="{FF2B5EF4-FFF2-40B4-BE49-F238E27FC236}">
              <a16:creationId xmlns:a16="http://schemas.microsoft.com/office/drawing/2014/main" id="{00000000-0008-0000-0500-0000F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8" name="Text Box 16">
          <a:extLst>
            <a:ext uri="{FF2B5EF4-FFF2-40B4-BE49-F238E27FC236}">
              <a16:creationId xmlns:a16="http://schemas.microsoft.com/office/drawing/2014/main" id="{00000000-0008-0000-0500-0000F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2299" name="Text Box 15">
          <a:extLst>
            <a:ext uri="{FF2B5EF4-FFF2-40B4-BE49-F238E27FC236}">
              <a16:creationId xmlns:a16="http://schemas.microsoft.com/office/drawing/2014/main" id="{00000000-0008-0000-0500-0000FB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300" name="Text Box 15">
          <a:extLst>
            <a:ext uri="{FF2B5EF4-FFF2-40B4-BE49-F238E27FC236}">
              <a16:creationId xmlns:a16="http://schemas.microsoft.com/office/drawing/2014/main" id="{00000000-0008-0000-0500-0000FC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302" name="Text Box 15">
          <a:extLst>
            <a:ext uri="{FF2B5EF4-FFF2-40B4-BE49-F238E27FC236}">
              <a16:creationId xmlns:a16="http://schemas.microsoft.com/office/drawing/2014/main" id="{00000000-0008-0000-0500-0000FE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303" name="Text Box 15">
          <a:extLst>
            <a:ext uri="{FF2B5EF4-FFF2-40B4-BE49-F238E27FC236}">
              <a16:creationId xmlns:a16="http://schemas.microsoft.com/office/drawing/2014/main" id="{00000000-0008-0000-0500-0000FF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304" name="Text Box 15">
          <a:extLst>
            <a:ext uri="{FF2B5EF4-FFF2-40B4-BE49-F238E27FC236}">
              <a16:creationId xmlns:a16="http://schemas.microsoft.com/office/drawing/2014/main" id="{00000000-0008-0000-0500-000000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05" name="Text Box 16">
          <a:extLst>
            <a:ext uri="{FF2B5EF4-FFF2-40B4-BE49-F238E27FC236}">
              <a16:creationId xmlns:a16="http://schemas.microsoft.com/office/drawing/2014/main" id="{00000000-0008-0000-0500-00000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06" name="Text Box 17">
          <a:extLst>
            <a:ext uri="{FF2B5EF4-FFF2-40B4-BE49-F238E27FC236}">
              <a16:creationId xmlns:a16="http://schemas.microsoft.com/office/drawing/2014/main" id="{00000000-0008-0000-0500-00000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07" name="Text Box 18">
          <a:extLst>
            <a:ext uri="{FF2B5EF4-FFF2-40B4-BE49-F238E27FC236}">
              <a16:creationId xmlns:a16="http://schemas.microsoft.com/office/drawing/2014/main" id="{00000000-0008-0000-0500-00000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08" name="Text Box 19">
          <a:extLst>
            <a:ext uri="{FF2B5EF4-FFF2-40B4-BE49-F238E27FC236}">
              <a16:creationId xmlns:a16="http://schemas.microsoft.com/office/drawing/2014/main" id="{00000000-0008-0000-0500-00000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09" name="Text Box 16">
          <a:extLst>
            <a:ext uri="{FF2B5EF4-FFF2-40B4-BE49-F238E27FC236}">
              <a16:creationId xmlns:a16="http://schemas.microsoft.com/office/drawing/2014/main" id="{00000000-0008-0000-0500-00000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10" name="Text Box 17">
          <a:extLst>
            <a:ext uri="{FF2B5EF4-FFF2-40B4-BE49-F238E27FC236}">
              <a16:creationId xmlns:a16="http://schemas.microsoft.com/office/drawing/2014/main" id="{00000000-0008-0000-0500-00000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11" name="Text Box 18">
          <a:extLst>
            <a:ext uri="{FF2B5EF4-FFF2-40B4-BE49-F238E27FC236}">
              <a16:creationId xmlns:a16="http://schemas.microsoft.com/office/drawing/2014/main" id="{00000000-0008-0000-0500-00000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12" name="Text Box 19">
          <a:extLst>
            <a:ext uri="{FF2B5EF4-FFF2-40B4-BE49-F238E27FC236}">
              <a16:creationId xmlns:a16="http://schemas.microsoft.com/office/drawing/2014/main" id="{00000000-0008-0000-0500-00000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13" name="Text Box 16">
          <a:extLst>
            <a:ext uri="{FF2B5EF4-FFF2-40B4-BE49-F238E27FC236}">
              <a16:creationId xmlns:a16="http://schemas.microsoft.com/office/drawing/2014/main" id="{00000000-0008-0000-0500-00000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14" name="Text Box 17">
          <a:extLst>
            <a:ext uri="{FF2B5EF4-FFF2-40B4-BE49-F238E27FC236}">
              <a16:creationId xmlns:a16="http://schemas.microsoft.com/office/drawing/2014/main" id="{00000000-0008-0000-0500-00000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15" name="Text Box 18">
          <a:extLst>
            <a:ext uri="{FF2B5EF4-FFF2-40B4-BE49-F238E27FC236}">
              <a16:creationId xmlns:a16="http://schemas.microsoft.com/office/drawing/2014/main" id="{00000000-0008-0000-0500-00000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16" name="Text Box 19">
          <a:extLst>
            <a:ext uri="{FF2B5EF4-FFF2-40B4-BE49-F238E27FC236}">
              <a16:creationId xmlns:a16="http://schemas.microsoft.com/office/drawing/2014/main" id="{00000000-0008-0000-0500-00000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317" name="Text Box 15">
          <a:extLst>
            <a:ext uri="{FF2B5EF4-FFF2-40B4-BE49-F238E27FC236}">
              <a16:creationId xmlns:a16="http://schemas.microsoft.com/office/drawing/2014/main" id="{00000000-0008-0000-0500-00000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18" name="Text Box 16">
          <a:extLst>
            <a:ext uri="{FF2B5EF4-FFF2-40B4-BE49-F238E27FC236}">
              <a16:creationId xmlns:a16="http://schemas.microsoft.com/office/drawing/2014/main" id="{00000000-0008-0000-0500-00000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19" name="Text Box 17">
          <a:extLst>
            <a:ext uri="{FF2B5EF4-FFF2-40B4-BE49-F238E27FC236}">
              <a16:creationId xmlns:a16="http://schemas.microsoft.com/office/drawing/2014/main" id="{00000000-0008-0000-0500-00000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20" name="Text Box 18">
          <a:extLst>
            <a:ext uri="{FF2B5EF4-FFF2-40B4-BE49-F238E27FC236}">
              <a16:creationId xmlns:a16="http://schemas.microsoft.com/office/drawing/2014/main" id="{00000000-0008-0000-0500-00001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21" name="Text Box 19">
          <a:extLst>
            <a:ext uri="{FF2B5EF4-FFF2-40B4-BE49-F238E27FC236}">
              <a16:creationId xmlns:a16="http://schemas.microsoft.com/office/drawing/2014/main" id="{00000000-0008-0000-0500-00001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22" name="Text Box 16">
          <a:extLst>
            <a:ext uri="{FF2B5EF4-FFF2-40B4-BE49-F238E27FC236}">
              <a16:creationId xmlns:a16="http://schemas.microsoft.com/office/drawing/2014/main" id="{00000000-0008-0000-0500-00001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23" name="Text Box 17">
          <a:extLst>
            <a:ext uri="{FF2B5EF4-FFF2-40B4-BE49-F238E27FC236}">
              <a16:creationId xmlns:a16="http://schemas.microsoft.com/office/drawing/2014/main" id="{00000000-0008-0000-0500-00001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24" name="Text Box 18">
          <a:extLst>
            <a:ext uri="{FF2B5EF4-FFF2-40B4-BE49-F238E27FC236}">
              <a16:creationId xmlns:a16="http://schemas.microsoft.com/office/drawing/2014/main" id="{00000000-0008-0000-0500-00001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5" name="Text Box 16">
          <a:extLst>
            <a:ext uri="{FF2B5EF4-FFF2-40B4-BE49-F238E27FC236}">
              <a16:creationId xmlns:a16="http://schemas.microsoft.com/office/drawing/2014/main" id="{00000000-0008-0000-0500-00001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6" name="Text Box 17">
          <a:extLst>
            <a:ext uri="{FF2B5EF4-FFF2-40B4-BE49-F238E27FC236}">
              <a16:creationId xmlns:a16="http://schemas.microsoft.com/office/drawing/2014/main" id="{00000000-0008-0000-0500-00001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7" name="Text Box 18">
          <a:extLst>
            <a:ext uri="{FF2B5EF4-FFF2-40B4-BE49-F238E27FC236}">
              <a16:creationId xmlns:a16="http://schemas.microsoft.com/office/drawing/2014/main" id="{00000000-0008-0000-0500-00001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8" name="Text Box 19">
          <a:extLst>
            <a:ext uri="{FF2B5EF4-FFF2-40B4-BE49-F238E27FC236}">
              <a16:creationId xmlns:a16="http://schemas.microsoft.com/office/drawing/2014/main" id="{00000000-0008-0000-0500-00001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9" name="Text Box 16">
          <a:extLst>
            <a:ext uri="{FF2B5EF4-FFF2-40B4-BE49-F238E27FC236}">
              <a16:creationId xmlns:a16="http://schemas.microsoft.com/office/drawing/2014/main" id="{00000000-0008-0000-0500-00001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30" name="Text Box 17">
          <a:extLst>
            <a:ext uri="{FF2B5EF4-FFF2-40B4-BE49-F238E27FC236}">
              <a16:creationId xmlns:a16="http://schemas.microsoft.com/office/drawing/2014/main" id="{00000000-0008-0000-0500-00001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31" name="Text Box 18">
          <a:extLst>
            <a:ext uri="{FF2B5EF4-FFF2-40B4-BE49-F238E27FC236}">
              <a16:creationId xmlns:a16="http://schemas.microsoft.com/office/drawing/2014/main" id="{00000000-0008-0000-0500-00001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32" name="Text Box 19">
          <a:extLst>
            <a:ext uri="{FF2B5EF4-FFF2-40B4-BE49-F238E27FC236}">
              <a16:creationId xmlns:a16="http://schemas.microsoft.com/office/drawing/2014/main" id="{00000000-0008-0000-0500-00001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2333" name="Text Box 15">
          <a:extLst>
            <a:ext uri="{FF2B5EF4-FFF2-40B4-BE49-F238E27FC236}">
              <a16:creationId xmlns:a16="http://schemas.microsoft.com/office/drawing/2014/main" id="{00000000-0008-0000-0500-00001D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334" name="Text Box 15">
          <a:extLst>
            <a:ext uri="{FF2B5EF4-FFF2-40B4-BE49-F238E27FC236}">
              <a16:creationId xmlns:a16="http://schemas.microsoft.com/office/drawing/2014/main" id="{00000000-0008-0000-0500-00001E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336" name="Text Box 15">
          <a:extLst>
            <a:ext uri="{FF2B5EF4-FFF2-40B4-BE49-F238E27FC236}">
              <a16:creationId xmlns:a16="http://schemas.microsoft.com/office/drawing/2014/main" id="{00000000-0008-0000-0500-000020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337" name="Text Box 15">
          <a:extLst>
            <a:ext uri="{FF2B5EF4-FFF2-40B4-BE49-F238E27FC236}">
              <a16:creationId xmlns:a16="http://schemas.microsoft.com/office/drawing/2014/main" id="{00000000-0008-0000-0500-000021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213632"/>
    <xdr:sp macro="" textlink="">
      <xdr:nvSpPr>
        <xdr:cNvPr id="2338" name="Text Box 15">
          <a:extLst>
            <a:ext uri="{FF2B5EF4-FFF2-40B4-BE49-F238E27FC236}">
              <a16:creationId xmlns:a16="http://schemas.microsoft.com/office/drawing/2014/main" id="{00000000-0008-0000-0500-000022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39" name="Text Box 16">
          <a:extLst>
            <a:ext uri="{FF2B5EF4-FFF2-40B4-BE49-F238E27FC236}">
              <a16:creationId xmlns:a16="http://schemas.microsoft.com/office/drawing/2014/main" id="{00000000-0008-0000-0500-00002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40" name="Text Box 17">
          <a:extLst>
            <a:ext uri="{FF2B5EF4-FFF2-40B4-BE49-F238E27FC236}">
              <a16:creationId xmlns:a16="http://schemas.microsoft.com/office/drawing/2014/main" id="{00000000-0008-0000-0500-00002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41" name="Text Box 18">
          <a:extLst>
            <a:ext uri="{FF2B5EF4-FFF2-40B4-BE49-F238E27FC236}">
              <a16:creationId xmlns:a16="http://schemas.microsoft.com/office/drawing/2014/main" id="{00000000-0008-0000-0500-00002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42" name="Text Box 19">
          <a:extLst>
            <a:ext uri="{FF2B5EF4-FFF2-40B4-BE49-F238E27FC236}">
              <a16:creationId xmlns:a16="http://schemas.microsoft.com/office/drawing/2014/main" id="{00000000-0008-0000-0500-000026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43" name="Text Box 16">
          <a:extLst>
            <a:ext uri="{FF2B5EF4-FFF2-40B4-BE49-F238E27FC236}">
              <a16:creationId xmlns:a16="http://schemas.microsoft.com/office/drawing/2014/main" id="{00000000-0008-0000-0500-00002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44" name="Text Box 17">
          <a:extLst>
            <a:ext uri="{FF2B5EF4-FFF2-40B4-BE49-F238E27FC236}">
              <a16:creationId xmlns:a16="http://schemas.microsoft.com/office/drawing/2014/main" id="{00000000-0008-0000-0500-00002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45" name="Text Box 18">
          <a:extLst>
            <a:ext uri="{FF2B5EF4-FFF2-40B4-BE49-F238E27FC236}">
              <a16:creationId xmlns:a16="http://schemas.microsoft.com/office/drawing/2014/main" id="{00000000-0008-0000-0500-00002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46" name="Text Box 19">
          <a:extLst>
            <a:ext uri="{FF2B5EF4-FFF2-40B4-BE49-F238E27FC236}">
              <a16:creationId xmlns:a16="http://schemas.microsoft.com/office/drawing/2014/main" id="{00000000-0008-0000-0500-00002A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47" name="Text Box 16">
          <a:extLst>
            <a:ext uri="{FF2B5EF4-FFF2-40B4-BE49-F238E27FC236}">
              <a16:creationId xmlns:a16="http://schemas.microsoft.com/office/drawing/2014/main" id="{00000000-0008-0000-0500-00002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48" name="Text Box 17">
          <a:extLst>
            <a:ext uri="{FF2B5EF4-FFF2-40B4-BE49-F238E27FC236}">
              <a16:creationId xmlns:a16="http://schemas.microsoft.com/office/drawing/2014/main" id="{00000000-0008-0000-0500-00002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351" name="Text Box 15">
          <a:extLst>
            <a:ext uri="{FF2B5EF4-FFF2-40B4-BE49-F238E27FC236}">
              <a16:creationId xmlns:a16="http://schemas.microsoft.com/office/drawing/2014/main" id="{00000000-0008-0000-0500-00002F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52" name="Text Box 16">
          <a:extLst>
            <a:ext uri="{FF2B5EF4-FFF2-40B4-BE49-F238E27FC236}">
              <a16:creationId xmlns:a16="http://schemas.microsoft.com/office/drawing/2014/main" id="{00000000-0008-0000-0500-00003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53" name="Text Box 17">
          <a:extLst>
            <a:ext uri="{FF2B5EF4-FFF2-40B4-BE49-F238E27FC236}">
              <a16:creationId xmlns:a16="http://schemas.microsoft.com/office/drawing/2014/main" id="{00000000-0008-0000-0500-00003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54" name="Text Box 18">
          <a:extLst>
            <a:ext uri="{FF2B5EF4-FFF2-40B4-BE49-F238E27FC236}">
              <a16:creationId xmlns:a16="http://schemas.microsoft.com/office/drawing/2014/main" id="{00000000-0008-0000-0500-00003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55" name="Text Box 19">
          <a:extLst>
            <a:ext uri="{FF2B5EF4-FFF2-40B4-BE49-F238E27FC236}">
              <a16:creationId xmlns:a16="http://schemas.microsoft.com/office/drawing/2014/main" id="{00000000-0008-0000-0500-00003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356" name="Text Box 15">
          <a:extLst>
            <a:ext uri="{FF2B5EF4-FFF2-40B4-BE49-F238E27FC236}">
              <a16:creationId xmlns:a16="http://schemas.microsoft.com/office/drawing/2014/main" id="{00000000-0008-0000-0500-000034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57" name="Text Box 16">
          <a:extLst>
            <a:ext uri="{FF2B5EF4-FFF2-40B4-BE49-F238E27FC236}">
              <a16:creationId xmlns:a16="http://schemas.microsoft.com/office/drawing/2014/main" id="{00000000-0008-0000-0500-00003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58" name="Text Box 17">
          <a:extLst>
            <a:ext uri="{FF2B5EF4-FFF2-40B4-BE49-F238E27FC236}">
              <a16:creationId xmlns:a16="http://schemas.microsoft.com/office/drawing/2014/main" id="{00000000-0008-0000-0500-00003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59" name="Text Box 18">
          <a:extLst>
            <a:ext uri="{FF2B5EF4-FFF2-40B4-BE49-F238E27FC236}">
              <a16:creationId xmlns:a16="http://schemas.microsoft.com/office/drawing/2014/main" id="{00000000-0008-0000-0500-00003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0" name="Text Box 16">
          <a:extLst>
            <a:ext uri="{FF2B5EF4-FFF2-40B4-BE49-F238E27FC236}">
              <a16:creationId xmlns:a16="http://schemas.microsoft.com/office/drawing/2014/main" id="{00000000-0008-0000-0500-00003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1" name="Text Box 17">
          <a:extLst>
            <a:ext uri="{FF2B5EF4-FFF2-40B4-BE49-F238E27FC236}">
              <a16:creationId xmlns:a16="http://schemas.microsoft.com/office/drawing/2014/main" id="{00000000-0008-0000-0500-00003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2" name="Text Box 18">
          <a:extLst>
            <a:ext uri="{FF2B5EF4-FFF2-40B4-BE49-F238E27FC236}">
              <a16:creationId xmlns:a16="http://schemas.microsoft.com/office/drawing/2014/main" id="{00000000-0008-0000-0500-00003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3" name="Text Box 19">
          <a:extLst>
            <a:ext uri="{FF2B5EF4-FFF2-40B4-BE49-F238E27FC236}">
              <a16:creationId xmlns:a16="http://schemas.microsoft.com/office/drawing/2014/main" id="{00000000-0008-0000-0500-00003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4" name="Text Box 16">
          <a:extLst>
            <a:ext uri="{FF2B5EF4-FFF2-40B4-BE49-F238E27FC236}">
              <a16:creationId xmlns:a16="http://schemas.microsoft.com/office/drawing/2014/main" id="{00000000-0008-0000-0500-00003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5" name="Text Box 17">
          <a:extLst>
            <a:ext uri="{FF2B5EF4-FFF2-40B4-BE49-F238E27FC236}">
              <a16:creationId xmlns:a16="http://schemas.microsoft.com/office/drawing/2014/main" id="{00000000-0008-0000-0500-00003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6" name="Text Box 18">
          <a:extLst>
            <a:ext uri="{FF2B5EF4-FFF2-40B4-BE49-F238E27FC236}">
              <a16:creationId xmlns:a16="http://schemas.microsoft.com/office/drawing/2014/main" id="{00000000-0008-0000-0500-00003E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36</xdr:row>
      <xdr:rowOff>170392</xdr:rowOff>
    </xdr:from>
    <xdr:ext cx="95250" cy="213632"/>
    <xdr:sp macro="" textlink="">
      <xdr:nvSpPr>
        <xdr:cNvPr id="2367" name="Text Box 15">
          <a:extLst>
            <a:ext uri="{FF2B5EF4-FFF2-40B4-BE49-F238E27FC236}">
              <a16:creationId xmlns:a16="http://schemas.microsoft.com/office/drawing/2014/main" id="{00000000-0008-0000-0500-00003F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68" name="Text Box 16">
          <a:extLst>
            <a:ext uri="{FF2B5EF4-FFF2-40B4-BE49-F238E27FC236}">
              <a16:creationId xmlns:a16="http://schemas.microsoft.com/office/drawing/2014/main" id="{00000000-0008-0000-0500-00004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69" name="Text Box 17">
          <a:extLst>
            <a:ext uri="{FF2B5EF4-FFF2-40B4-BE49-F238E27FC236}">
              <a16:creationId xmlns:a16="http://schemas.microsoft.com/office/drawing/2014/main" id="{00000000-0008-0000-0500-00004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70" name="Text Box 18">
          <a:extLst>
            <a:ext uri="{FF2B5EF4-FFF2-40B4-BE49-F238E27FC236}">
              <a16:creationId xmlns:a16="http://schemas.microsoft.com/office/drawing/2014/main" id="{00000000-0008-0000-0500-00004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71" name="Text Box 19">
          <a:extLst>
            <a:ext uri="{FF2B5EF4-FFF2-40B4-BE49-F238E27FC236}">
              <a16:creationId xmlns:a16="http://schemas.microsoft.com/office/drawing/2014/main" id="{00000000-0008-0000-0500-00004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72" name="Text Box 16">
          <a:extLst>
            <a:ext uri="{FF2B5EF4-FFF2-40B4-BE49-F238E27FC236}">
              <a16:creationId xmlns:a16="http://schemas.microsoft.com/office/drawing/2014/main" id="{00000000-0008-0000-0500-00004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73" name="Text Box 17">
          <a:extLst>
            <a:ext uri="{FF2B5EF4-FFF2-40B4-BE49-F238E27FC236}">
              <a16:creationId xmlns:a16="http://schemas.microsoft.com/office/drawing/2014/main" id="{00000000-0008-0000-0500-00004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74" name="Text Box 18">
          <a:extLst>
            <a:ext uri="{FF2B5EF4-FFF2-40B4-BE49-F238E27FC236}">
              <a16:creationId xmlns:a16="http://schemas.microsoft.com/office/drawing/2014/main" id="{00000000-0008-0000-0500-00004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75" name="Text Box 19">
          <a:extLst>
            <a:ext uri="{FF2B5EF4-FFF2-40B4-BE49-F238E27FC236}">
              <a16:creationId xmlns:a16="http://schemas.microsoft.com/office/drawing/2014/main" id="{00000000-0008-0000-0500-00004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376" name="Text Box 16">
          <a:extLst>
            <a:ext uri="{FF2B5EF4-FFF2-40B4-BE49-F238E27FC236}">
              <a16:creationId xmlns:a16="http://schemas.microsoft.com/office/drawing/2014/main" id="{00000000-0008-0000-0500-00004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377" name="Text Box 17">
          <a:extLst>
            <a:ext uri="{FF2B5EF4-FFF2-40B4-BE49-F238E27FC236}">
              <a16:creationId xmlns:a16="http://schemas.microsoft.com/office/drawing/2014/main" id="{00000000-0008-0000-0500-00004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378" name="Text Box 18">
          <a:extLst>
            <a:ext uri="{FF2B5EF4-FFF2-40B4-BE49-F238E27FC236}">
              <a16:creationId xmlns:a16="http://schemas.microsoft.com/office/drawing/2014/main" id="{00000000-0008-0000-0500-00004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379" name="Text Box 19">
          <a:extLst>
            <a:ext uri="{FF2B5EF4-FFF2-40B4-BE49-F238E27FC236}">
              <a16:creationId xmlns:a16="http://schemas.microsoft.com/office/drawing/2014/main" id="{00000000-0008-0000-0500-00004B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380" name="Text Box 15">
          <a:extLst>
            <a:ext uri="{FF2B5EF4-FFF2-40B4-BE49-F238E27FC236}">
              <a16:creationId xmlns:a16="http://schemas.microsoft.com/office/drawing/2014/main" id="{00000000-0008-0000-0500-00004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81" name="Text Box 16">
          <a:extLst>
            <a:ext uri="{FF2B5EF4-FFF2-40B4-BE49-F238E27FC236}">
              <a16:creationId xmlns:a16="http://schemas.microsoft.com/office/drawing/2014/main" id="{00000000-0008-0000-0500-00004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82" name="Text Box 17">
          <a:extLst>
            <a:ext uri="{FF2B5EF4-FFF2-40B4-BE49-F238E27FC236}">
              <a16:creationId xmlns:a16="http://schemas.microsoft.com/office/drawing/2014/main" id="{00000000-0008-0000-0500-00004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83" name="Text Box 18">
          <a:extLst>
            <a:ext uri="{FF2B5EF4-FFF2-40B4-BE49-F238E27FC236}">
              <a16:creationId xmlns:a16="http://schemas.microsoft.com/office/drawing/2014/main" id="{00000000-0008-0000-0500-00004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84" name="Text Box 19">
          <a:extLst>
            <a:ext uri="{FF2B5EF4-FFF2-40B4-BE49-F238E27FC236}">
              <a16:creationId xmlns:a16="http://schemas.microsoft.com/office/drawing/2014/main" id="{00000000-0008-0000-0500-00005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85" name="Text Box 16">
          <a:extLst>
            <a:ext uri="{FF2B5EF4-FFF2-40B4-BE49-F238E27FC236}">
              <a16:creationId xmlns:a16="http://schemas.microsoft.com/office/drawing/2014/main" id="{00000000-0008-0000-0500-00005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86" name="Text Box 17">
          <a:extLst>
            <a:ext uri="{FF2B5EF4-FFF2-40B4-BE49-F238E27FC236}">
              <a16:creationId xmlns:a16="http://schemas.microsoft.com/office/drawing/2014/main" id="{00000000-0008-0000-0500-00005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36</xdr:row>
      <xdr:rowOff>15875</xdr:rowOff>
    </xdr:from>
    <xdr:ext cx="95250" cy="171450"/>
    <xdr:sp macro="" textlink="">
      <xdr:nvSpPr>
        <xdr:cNvPr id="2387" name="Text Box 18">
          <a:extLst>
            <a:ext uri="{FF2B5EF4-FFF2-40B4-BE49-F238E27FC236}">
              <a16:creationId xmlns:a16="http://schemas.microsoft.com/office/drawing/2014/main" id="{00000000-0008-0000-0500-000053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88" name="Text Box 16">
          <a:extLst>
            <a:ext uri="{FF2B5EF4-FFF2-40B4-BE49-F238E27FC236}">
              <a16:creationId xmlns:a16="http://schemas.microsoft.com/office/drawing/2014/main" id="{00000000-0008-0000-0500-00005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89" name="Text Box 17">
          <a:extLst>
            <a:ext uri="{FF2B5EF4-FFF2-40B4-BE49-F238E27FC236}">
              <a16:creationId xmlns:a16="http://schemas.microsoft.com/office/drawing/2014/main" id="{00000000-0008-0000-0500-00005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90" name="Text Box 18">
          <a:extLst>
            <a:ext uri="{FF2B5EF4-FFF2-40B4-BE49-F238E27FC236}">
              <a16:creationId xmlns:a16="http://schemas.microsoft.com/office/drawing/2014/main" id="{00000000-0008-0000-0500-00005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91" name="Text Box 19">
          <a:extLst>
            <a:ext uri="{FF2B5EF4-FFF2-40B4-BE49-F238E27FC236}">
              <a16:creationId xmlns:a16="http://schemas.microsoft.com/office/drawing/2014/main" id="{00000000-0008-0000-0500-00005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92" name="Text Box 16">
          <a:extLst>
            <a:ext uri="{FF2B5EF4-FFF2-40B4-BE49-F238E27FC236}">
              <a16:creationId xmlns:a16="http://schemas.microsoft.com/office/drawing/2014/main" id="{00000000-0008-0000-0500-00005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36</xdr:row>
      <xdr:rowOff>170392</xdr:rowOff>
    </xdr:from>
    <xdr:ext cx="95250" cy="213632"/>
    <xdr:sp macro="" textlink="">
      <xdr:nvSpPr>
        <xdr:cNvPr id="2393" name="Text Box 15">
          <a:extLst>
            <a:ext uri="{FF2B5EF4-FFF2-40B4-BE49-F238E27FC236}">
              <a16:creationId xmlns:a16="http://schemas.microsoft.com/office/drawing/2014/main" id="{00000000-0008-0000-0500-000059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2394" name="Text Box 15">
          <a:extLst>
            <a:ext uri="{FF2B5EF4-FFF2-40B4-BE49-F238E27FC236}">
              <a16:creationId xmlns:a16="http://schemas.microsoft.com/office/drawing/2014/main" id="{00000000-0008-0000-0500-00005A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395" name="Text Box 15">
          <a:extLst>
            <a:ext uri="{FF2B5EF4-FFF2-40B4-BE49-F238E27FC236}">
              <a16:creationId xmlns:a16="http://schemas.microsoft.com/office/drawing/2014/main" id="{00000000-0008-0000-0500-00005B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2397" name="Text Box 15">
          <a:extLst>
            <a:ext uri="{FF2B5EF4-FFF2-40B4-BE49-F238E27FC236}">
              <a16:creationId xmlns:a16="http://schemas.microsoft.com/office/drawing/2014/main" id="{00000000-0008-0000-0500-00005D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2398" name="Text Box 15">
          <a:extLst>
            <a:ext uri="{FF2B5EF4-FFF2-40B4-BE49-F238E27FC236}">
              <a16:creationId xmlns:a16="http://schemas.microsoft.com/office/drawing/2014/main" id="{00000000-0008-0000-0500-00005E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36</xdr:row>
      <xdr:rowOff>170392</xdr:rowOff>
    </xdr:from>
    <xdr:ext cx="95250" cy="213632"/>
    <xdr:sp macro="" textlink="">
      <xdr:nvSpPr>
        <xdr:cNvPr id="2399" name="Text Box 15">
          <a:extLst>
            <a:ext uri="{FF2B5EF4-FFF2-40B4-BE49-F238E27FC236}">
              <a16:creationId xmlns:a16="http://schemas.microsoft.com/office/drawing/2014/main" id="{00000000-0008-0000-0500-00005F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00" name="Text Box 16">
          <a:extLst>
            <a:ext uri="{FF2B5EF4-FFF2-40B4-BE49-F238E27FC236}">
              <a16:creationId xmlns:a16="http://schemas.microsoft.com/office/drawing/2014/main" id="{00000000-0008-0000-0500-00006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01" name="Text Box 17">
          <a:extLst>
            <a:ext uri="{FF2B5EF4-FFF2-40B4-BE49-F238E27FC236}">
              <a16:creationId xmlns:a16="http://schemas.microsoft.com/office/drawing/2014/main" id="{00000000-0008-0000-0500-00006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02" name="Text Box 18">
          <a:extLst>
            <a:ext uri="{FF2B5EF4-FFF2-40B4-BE49-F238E27FC236}">
              <a16:creationId xmlns:a16="http://schemas.microsoft.com/office/drawing/2014/main" id="{00000000-0008-0000-0500-00006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03" name="Text Box 19">
          <a:extLst>
            <a:ext uri="{FF2B5EF4-FFF2-40B4-BE49-F238E27FC236}">
              <a16:creationId xmlns:a16="http://schemas.microsoft.com/office/drawing/2014/main" id="{00000000-0008-0000-0500-00006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04" name="Text Box 16">
          <a:extLst>
            <a:ext uri="{FF2B5EF4-FFF2-40B4-BE49-F238E27FC236}">
              <a16:creationId xmlns:a16="http://schemas.microsoft.com/office/drawing/2014/main" id="{00000000-0008-0000-0500-00006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05" name="Text Box 17">
          <a:extLst>
            <a:ext uri="{FF2B5EF4-FFF2-40B4-BE49-F238E27FC236}">
              <a16:creationId xmlns:a16="http://schemas.microsoft.com/office/drawing/2014/main" id="{00000000-0008-0000-0500-00006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06" name="Text Box 18">
          <a:extLst>
            <a:ext uri="{FF2B5EF4-FFF2-40B4-BE49-F238E27FC236}">
              <a16:creationId xmlns:a16="http://schemas.microsoft.com/office/drawing/2014/main" id="{00000000-0008-0000-0500-00006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07" name="Text Box 19">
          <a:extLst>
            <a:ext uri="{FF2B5EF4-FFF2-40B4-BE49-F238E27FC236}">
              <a16:creationId xmlns:a16="http://schemas.microsoft.com/office/drawing/2014/main" id="{00000000-0008-0000-0500-00006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08" name="Text Box 16">
          <a:extLst>
            <a:ext uri="{FF2B5EF4-FFF2-40B4-BE49-F238E27FC236}">
              <a16:creationId xmlns:a16="http://schemas.microsoft.com/office/drawing/2014/main" id="{00000000-0008-0000-0500-00006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09" name="Text Box 17">
          <a:extLst>
            <a:ext uri="{FF2B5EF4-FFF2-40B4-BE49-F238E27FC236}">
              <a16:creationId xmlns:a16="http://schemas.microsoft.com/office/drawing/2014/main" id="{00000000-0008-0000-0500-00006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10" name="Text Box 18">
          <a:extLst>
            <a:ext uri="{FF2B5EF4-FFF2-40B4-BE49-F238E27FC236}">
              <a16:creationId xmlns:a16="http://schemas.microsoft.com/office/drawing/2014/main" id="{00000000-0008-0000-0500-00006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11" name="Text Box 19">
          <a:extLst>
            <a:ext uri="{FF2B5EF4-FFF2-40B4-BE49-F238E27FC236}">
              <a16:creationId xmlns:a16="http://schemas.microsoft.com/office/drawing/2014/main" id="{00000000-0008-0000-0500-00006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412" name="Text Box 15">
          <a:extLst>
            <a:ext uri="{FF2B5EF4-FFF2-40B4-BE49-F238E27FC236}">
              <a16:creationId xmlns:a16="http://schemas.microsoft.com/office/drawing/2014/main" id="{00000000-0008-0000-0500-00006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13" name="Text Box 16">
          <a:extLst>
            <a:ext uri="{FF2B5EF4-FFF2-40B4-BE49-F238E27FC236}">
              <a16:creationId xmlns:a16="http://schemas.microsoft.com/office/drawing/2014/main" id="{00000000-0008-0000-0500-00006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14" name="Text Box 17">
          <a:extLst>
            <a:ext uri="{FF2B5EF4-FFF2-40B4-BE49-F238E27FC236}">
              <a16:creationId xmlns:a16="http://schemas.microsoft.com/office/drawing/2014/main" id="{00000000-0008-0000-0500-00006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15" name="Text Box 18">
          <a:extLst>
            <a:ext uri="{FF2B5EF4-FFF2-40B4-BE49-F238E27FC236}">
              <a16:creationId xmlns:a16="http://schemas.microsoft.com/office/drawing/2014/main" id="{00000000-0008-0000-0500-00006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16" name="Text Box 19">
          <a:extLst>
            <a:ext uri="{FF2B5EF4-FFF2-40B4-BE49-F238E27FC236}">
              <a16:creationId xmlns:a16="http://schemas.microsoft.com/office/drawing/2014/main" id="{00000000-0008-0000-0500-00007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17" name="Text Box 16">
          <a:extLst>
            <a:ext uri="{FF2B5EF4-FFF2-40B4-BE49-F238E27FC236}">
              <a16:creationId xmlns:a16="http://schemas.microsoft.com/office/drawing/2014/main" id="{00000000-0008-0000-0500-00007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18" name="Text Box 17">
          <a:extLst>
            <a:ext uri="{FF2B5EF4-FFF2-40B4-BE49-F238E27FC236}">
              <a16:creationId xmlns:a16="http://schemas.microsoft.com/office/drawing/2014/main" id="{00000000-0008-0000-0500-00007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19" name="Text Box 18">
          <a:extLst>
            <a:ext uri="{FF2B5EF4-FFF2-40B4-BE49-F238E27FC236}">
              <a16:creationId xmlns:a16="http://schemas.microsoft.com/office/drawing/2014/main" id="{00000000-0008-0000-0500-00007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0" name="Text Box 16">
          <a:extLst>
            <a:ext uri="{FF2B5EF4-FFF2-40B4-BE49-F238E27FC236}">
              <a16:creationId xmlns:a16="http://schemas.microsoft.com/office/drawing/2014/main" id="{00000000-0008-0000-0500-00007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1" name="Text Box 17">
          <a:extLst>
            <a:ext uri="{FF2B5EF4-FFF2-40B4-BE49-F238E27FC236}">
              <a16:creationId xmlns:a16="http://schemas.microsoft.com/office/drawing/2014/main" id="{00000000-0008-0000-0500-00007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2" name="Text Box 18">
          <a:extLst>
            <a:ext uri="{FF2B5EF4-FFF2-40B4-BE49-F238E27FC236}">
              <a16:creationId xmlns:a16="http://schemas.microsoft.com/office/drawing/2014/main" id="{00000000-0008-0000-0500-00007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3" name="Text Box 19">
          <a:extLst>
            <a:ext uri="{FF2B5EF4-FFF2-40B4-BE49-F238E27FC236}">
              <a16:creationId xmlns:a16="http://schemas.microsoft.com/office/drawing/2014/main" id="{00000000-0008-0000-0500-00007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4" name="Text Box 16">
          <a:extLst>
            <a:ext uri="{FF2B5EF4-FFF2-40B4-BE49-F238E27FC236}">
              <a16:creationId xmlns:a16="http://schemas.microsoft.com/office/drawing/2014/main" id="{00000000-0008-0000-0500-00007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5" name="Text Box 17">
          <a:extLst>
            <a:ext uri="{FF2B5EF4-FFF2-40B4-BE49-F238E27FC236}">
              <a16:creationId xmlns:a16="http://schemas.microsoft.com/office/drawing/2014/main" id="{00000000-0008-0000-0500-00007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6" name="Text Box 18">
          <a:extLst>
            <a:ext uri="{FF2B5EF4-FFF2-40B4-BE49-F238E27FC236}">
              <a16:creationId xmlns:a16="http://schemas.microsoft.com/office/drawing/2014/main" id="{00000000-0008-0000-0500-00007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7" name="Text Box 19">
          <a:extLst>
            <a:ext uri="{FF2B5EF4-FFF2-40B4-BE49-F238E27FC236}">
              <a16:creationId xmlns:a16="http://schemas.microsoft.com/office/drawing/2014/main" id="{00000000-0008-0000-0500-00007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56743"/>
    <xdr:sp macro="" textlink="">
      <xdr:nvSpPr>
        <xdr:cNvPr id="2428" name="Text Box 15">
          <a:extLst>
            <a:ext uri="{FF2B5EF4-FFF2-40B4-BE49-F238E27FC236}">
              <a16:creationId xmlns:a16="http://schemas.microsoft.com/office/drawing/2014/main" id="{00000000-0008-0000-0500-00007C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429" name="Text Box 15">
          <a:extLst>
            <a:ext uri="{FF2B5EF4-FFF2-40B4-BE49-F238E27FC236}">
              <a16:creationId xmlns:a16="http://schemas.microsoft.com/office/drawing/2014/main" id="{00000000-0008-0000-0500-00007D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2431" name="Text Box 15">
          <a:extLst>
            <a:ext uri="{FF2B5EF4-FFF2-40B4-BE49-F238E27FC236}">
              <a16:creationId xmlns:a16="http://schemas.microsoft.com/office/drawing/2014/main" id="{00000000-0008-0000-0500-00007F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2432" name="Text Box 15">
          <a:extLst>
            <a:ext uri="{FF2B5EF4-FFF2-40B4-BE49-F238E27FC236}">
              <a16:creationId xmlns:a16="http://schemas.microsoft.com/office/drawing/2014/main" id="{00000000-0008-0000-0500-000080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213632"/>
    <xdr:sp macro="" textlink="">
      <xdr:nvSpPr>
        <xdr:cNvPr id="2433" name="Text Box 15">
          <a:extLst>
            <a:ext uri="{FF2B5EF4-FFF2-40B4-BE49-F238E27FC236}">
              <a16:creationId xmlns:a16="http://schemas.microsoft.com/office/drawing/2014/main" id="{00000000-0008-0000-0500-000081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34" name="Text Box 16">
          <a:extLst>
            <a:ext uri="{FF2B5EF4-FFF2-40B4-BE49-F238E27FC236}">
              <a16:creationId xmlns:a16="http://schemas.microsoft.com/office/drawing/2014/main" id="{00000000-0008-0000-0500-00008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35" name="Text Box 17">
          <a:extLst>
            <a:ext uri="{FF2B5EF4-FFF2-40B4-BE49-F238E27FC236}">
              <a16:creationId xmlns:a16="http://schemas.microsoft.com/office/drawing/2014/main" id="{00000000-0008-0000-0500-00008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36" name="Text Box 18">
          <a:extLst>
            <a:ext uri="{FF2B5EF4-FFF2-40B4-BE49-F238E27FC236}">
              <a16:creationId xmlns:a16="http://schemas.microsoft.com/office/drawing/2014/main" id="{00000000-0008-0000-0500-00008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37" name="Text Box 19">
          <a:extLst>
            <a:ext uri="{FF2B5EF4-FFF2-40B4-BE49-F238E27FC236}">
              <a16:creationId xmlns:a16="http://schemas.microsoft.com/office/drawing/2014/main" id="{00000000-0008-0000-0500-00008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38" name="Text Box 16">
          <a:extLst>
            <a:ext uri="{FF2B5EF4-FFF2-40B4-BE49-F238E27FC236}">
              <a16:creationId xmlns:a16="http://schemas.microsoft.com/office/drawing/2014/main" id="{00000000-0008-0000-0500-00008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39" name="Text Box 17">
          <a:extLst>
            <a:ext uri="{FF2B5EF4-FFF2-40B4-BE49-F238E27FC236}">
              <a16:creationId xmlns:a16="http://schemas.microsoft.com/office/drawing/2014/main" id="{00000000-0008-0000-0500-00008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40" name="Text Box 18">
          <a:extLst>
            <a:ext uri="{FF2B5EF4-FFF2-40B4-BE49-F238E27FC236}">
              <a16:creationId xmlns:a16="http://schemas.microsoft.com/office/drawing/2014/main" id="{00000000-0008-0000-0500-00008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41" name="Text Box 19">
          <a:extLst>
            <a:ext uri="{FF2B5EF4-FFF2-40B4-BE49-F238E27FC236}">
              <a16:creationId xmlns:a16="http://schemas.microsoft.com/office/drawing/2014/main" id="{00000000-0008-0000-0500-00008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42" name="Text Box 16">
          <a:extLst>
            <a:ext uri="{FF2B5EF4-FFF2-40B4-BE49-F238E27FC236}">
              <a16:creationId xmlns:a16="http://schemas.microsoft.com/office/drawing/2014/main" id="{00000000-0008-0000-0500-00008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43" name="Text Box 17">
          <a:extLst>
            <a:ext uri="{FF2B5EF4-FFF2-40B4-BE49-F238E27FC236}">
              <a16:creationId xmlns:a16="http://schemas.microsoft.com/office/drawing/2014/main" id="{00000000-0008-0000-0500-00008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44" name="Text Box 18">
          <a:extLst>
            <a:ext uri="{FF2B5EF4-FFF2-40B4-BE49-F238E27FC236}">
              <a16:creationId xmlns:a16="http://schemas.microsoft.com/office/drawing/2014/main" id="{00000000-0008-0000-0500-00008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45" name="Text Box 19">
          <a:extLst>
            <a:ext uri="{FF2B5EF4-FFF2-40B4-BE49-F238E27FC236}">
              <a16:creationId xmlns:a16="http://schemas.microsoft.com/office/drawing/2014/main" id="{00000000-0008-0000-0500-00008D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446" name="Text Box 15">
          <a:extLst>
            <a:ext uri="{FF2B5EF4-FFF2-40B4-BE49-F238E27FC236}">
              <a16:creationId xmlns:a16="http://schemas.microsoft.com/office/drawing/2014/main" id="{00000000-0008-0000-0500-00008E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47" name="Text Box 16">
          <a:extLst>
            <a:ext uri="{FF2B5EF4-FFF2-40B4-BE49-F238E27FC236}">
              <a16:creationId xmlns:a16="http://schemas.microsoft.com/office/drawing/2014/main" id="{00000000-0008-0000-0500-00008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48" name="Text Box 17">
          <a:extLst>
            <a:ext uri="{FF2B5EF4-FFF2-40B4-BE49-F238E27FC236}">
              <a16:creationId xmlns:a16="http://schemas.microsoft.com/office/drawing/2014/main" id="{00000000-0008-0000-0500-00009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49" name="Text Box 18">
          <a:extLst>
            <a:ext uri="{FF2B5EF4-FFF2-40B4-BE49-F238E27FC236}">
              <a16:creationId xmlns:a16="http://schemas.microsoft.com/office/drawing/2014/main" id="{00000000-0008-0000-0500-00009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50" name="Text Box 19">
          <a:extLst>
            <a:ext uri="{FF2B5EF4-FFF2-40B4-BE49-F238E27FC236}">
              <a16:creationId xmlns:a16="http://schemas.microsoft.com/office/drawing/2014/main" id="{00000000-0008-0000-0500-00009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2451" name="Text Box 15">
          <a:extLst>
            <a:ext uri="{FF2B5EF4-FFF2-40B4-BE49-F238E27FC236}">
              <a16:creationId xmlns:a16="http://schemas.microsoft.com/office/drawing/2014/main" id="{00000000-0008-0000-0500-000093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52" name="Text Box 16">
          <a:extLst>
            <a:ext uri="{FF2B5EF4-FFF2-40B4-BE49-F238E27FC236}">
              <a16:creationId xmlns:a16="http://schemas.microsoft.com/office/drawing/2014/main" id="{00000000-0008-0000-0500-00009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53" name="Text Box 17">
          <a:extLst>
            <a:ext uri="{FF2B5EF4-FFF2-40B4-BE49-F238E27FC236}">
              <a16:creationId xmlns:a16="http://schemas.microsoft.com/office/drawing/2014/main" id="{00000000-0008-0000-0500-00009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54" name="Text Box 18">
          <a:extLst>
            <a:ext uri="{FF2B5EF4-FFF2-40B4-BE49-F238E27FC236}">
              <a16:creationId xmlns:a16="http://schemas.microsoft.com/office/drawing/2014/main" id="{00000000-0008-0000-0500-00009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5" name="Text Box 16">
          <a:extLst>
            <a:ext uri="{FF2B5EF4-FFF2-40B4-BE49-F238E27FC236}">
              <a16:creationId xmlns:a16="http://schemas.microsoft.com/office/drawing/2014/main" id="{00000000-0008-0000-0500-00009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6" name="Text Box 17">
          <a:extLst>
            <a:ext uri="{FF2B5EF4-FFF2-40B4-BE49-F238E27FC236}">
              <a16:creationId xmlns:a16="http://schemas.microsoft.com/office/drawing/2014/main" id="{00000000-0008-0000-0500-00009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7" name="Text Box 18">
          <a:extLst>
            <a:ext uri="{FF2B5EF4-FFF2-40B4-BE49-F238E27FC236}">
              <a16:creationId xmlns:a16="http://schemas.microsoft.com/office/drawing/2014/main" id="{00000000-0008-0000-0500-00009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8" name="Text Box 19">
          <a:extLst>
            <a:ext uri="{FF2B5EF4-FFF2-40B4-BE49-F238E27FC236}">
              <a16:creationId xmlns:a16="http://schemas.microsoft.com/office/drawing/2014/main" id="{00000000-0008-0000-0500-00009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9" name="Text Box 16">
          <a:extLst>
            <a:ext uri="{FF2B5EF4-FFF2-40B4-BE49-F238E27FC236}">
              <a16:creationId xmlns:a16="http://schemas.microsoft.com/office/drawing/2014/main" id="{00000000-0008-0000-0500-00009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60" name="Text Box 17">
          <a:extLst>
            <a:ext uri="{FF2B5EF4-FFF2-40B4-BE49-F238E27FC236}">
              <a16:creationId xmlns:a16="http://schemas.microsoft.com/office/drawing/2014/main" id="{00000000-0008-0000-0500-00009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61" name="Text Box 18">
          <a:extLst>
            <a:ext uri="{FF2B5EF4-FFF2-40B4-BE49-F238E27FC236}">
              <a16:creationId xmlns:a16="http://schemas.microsoft.com/office/drawing/2014/main" id="{00000000-0008-0000-0500-00009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462" name="Text Box 15">
          <a:extLst>
            <a:ext uri="{FF2B5EF4-FFF2-40B4-BE49-F238E27FC236}">
              <a16:creationId xmlns:a16="http://schemas.microsoft.com/office/drawing/2014/main" id="{00000000-0008-0000-0500-00009E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63" name="Text Box 16">
          <a:extLst>
            <a:ext uri="{FF2B5EF4-FFF2-40B4-BE49-F238E27FC236}">
              <a16:creationId xmlns:a16="http://schemas.microsoft.com/office/drawing/2014/main" id="{00000000-0008-0000-0500-00009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64" name="Text Box 17">
          <a:extLst>
            <a:ext uri="{FF2B5EF4-FFF2-40B4-BE49-F238E27FC236}">
              <a16:creationId xmlns:a16="http://schemas.microsoft.com/office/drawing/2014/main" id="{00000000-0008-0000-0500-0000A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65" name="Text Box 18">
          <a:extLst>
            <a:ext uri="{FF2B5EF4-FFF2-40B4-BE49-F238E27FC236}">
              <a16:creationId xmlns:a16="http://schemas.microsoft.com/office/drawing/2014/main" id="{00000000-0008-0000-0500-0000A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66" name="Text Box 19">
          <a:extLst>
            <a:ext uri="{FF2B5EF4-FFF2-40B4-BE49-F238E27FC236}">
              <a16:creationId xmlns:a16="http://schemas.microsoft.com/office/drawing/2014/main" id="{00000000-0008-0000-0500-0000A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67" name="Text Box 16">
          <a:extLst>
            <a:ext uri="{FF2B5EF4-FFF2-40B4-BE49-F238E27FC236}">
              <a16:creationId xmlns:a16="http://schemas.microsoft.com/office/drawing/2014/main" id="{00000000-0008-0000-0500-0000A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68" name="Text Box 17">
          <a:extLst>
            <a:ext uri="{FF2B5EF4-FFF2-40B4-BE49-F238E27FC236}">
              <a16:creationId xmlns:a16="http://schemas.microsoft.com/office/drawing/2014/main" id="{00000000-0008-0000-0500-0000A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69" name="Text Box 18">
          <a:extLst>
            <a:ext uri="{FF2B5EF4-FFF2-40B4-BE49-F238E27FC236}">
              <a16:creationId xmlns:a16="http://schemas.microsoft.com/office/drawing/2014/main" id="{00000000-0008-0000-0500-0000A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70" name="Text Box 19">
          <a:extLst>
            <a:ext uri="{FF2B5EF4-FFF2-40B4-BE49-F238E27FC236}">
              <a16:creationId xmlns:a16="http://schemas.microsoft.com/office/drawing/2014/main" id="{00000000-0008-0000-0500-0000A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471" name="Text Box 16">
          <a:extLst>
            <a:ext uri="{FF2B5EF4-FFF2-40B4-BE49-F238E27FC236}">
              <a16:creationId xmlns:a16="http://schemas.microsoft.com/office/drawing/2014/main" id="{00000000-0008-0000-0500-0000A7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472" name="Text Box 17">
          <a:extLst>
            <a:ext uri="{FF2B5EF4-FFF2-40B4-BE49-F238E27FC236}">
              <a16:creationId xmlns:a16="http://schemas.microsoft.com/office/drawing/2014/main" id="{00000000-0008-0000-0500-0000A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473" name="Text Box 18">
          <a:extLst>
            <a:ext uri="{FF2B5EF4-FFF2-40B4-BE49-F238E27FC236}">
              <a16:creationId xmlns:a16="http://schemas.microsoft.com/office/drawing/2014/main" id="{00000000-0008-0000-0500-0000A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474" name="Text Box 19">
          <a:extLst>
            <a:ext uri="{FF2B5EF4-FFF2-40B4-BE49-F238E27FC236}">
              <a16:creationId xmlns:a16="http://schemas.microsoft.com/office/drawing/2014/main" id="{00000000-0008-0000-0500-0000A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475" name="Text Box 15">
          <a:extLst>
            <a:ext uri="{FF2B5EF4-FFF2-40B4-BE49-F238E27FC236}">
              <a16:creationId xmlns:a16="http://schemas.microsoft.com/office/drawing/2014/main" id="{00000000-0008-0000-0500-0000A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76" name="Text Box 16">
          <a:extLst>
            <a:ext uri="{FF2B5EF4-FFF2-40B4-BE49-F238E27FC236}">
              <a16:creationId xmlns:a16="http://schemas.microsoft.com/office/drawing/2014/main" id="{00000000-0008-0000-0500-0000A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77" name="Text Box 17">
          <a:extLst>
            <a:ext uri="{FF2B5EF4-FFF2-40B4-BE49-F238E27FC236}">
              <a16:creationId xmlns:a16="http://schemas.microsoft.com/office/drawing/2014/main" id="{00000000-0008-0000-0500-0000A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78" name="Text Box 18">
          <a:extLst>
            <a:ext uri="{FF2B5EF4-FFF2-40B4-BE49-F238E27FC236}">
              <a16:creationId xmlns:a16="http://schemas.microsoft.com/office/drawing/2014/main" id="{00000000-0008-0000-0500-0000A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79" name="Text Box 19">
          <a:extLst>
            <a:ext uri="{FF2B5EF4-FFF2-40B4-BE49-F238E27FC236}">
              <a16:creationId xmlns:a16="http://schemas.microsoft.com/office/drawing/2014/main" id="{00000000-0008-0000-0500-0000A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80" name="Text Box 16">
          <a:extLst>
            <a:ext uri="{FF2B5EF4-FFF2-40B4-BE49-F238E27FC236}">
              <a16:creationId xmlns:a16="http://schemas.microsoft.com/office/drawing/2014/main" id="{00000000-0008-0000-0500-0000B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81" name="Text Box 17">
          <a:extLst>
            <a:ext uri="{FF2B5EF4-FFF2-40B4-BE49-F238E27FC236}">
              <a16:creationId xmlns:a16="http://schemas.microsoft.com/office/drawing/2014/main" id="{00000000-0008-0000-0500-0000B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42</xdr:row>
      <xdr:rowOff>15875</xdr:rowOff>
    </xdr:from>
    <xdr:ext cx="95250" cy="171450"/>
    <xdr:sp macro="" textlink="">
      <xdr:nvSpPr>
        <xdr:cNvPr id="2482" name="Text Box 18">
          <a:extLst>
            <a:ext uri="{FF2B5EF4-FFF2-40B4-BE49-F238E27FC236}">
              <a16:creationId xmlns:a16="http://schemas.microsoft.com/office/drawing/2014/main" id="{00000000-0008-0000-0500-0000B2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3" name="Text Box 16">
          <a:extLst>
            <a:ext uri="{FF2B5EF4-FFF2-40B4-BE49-F238E27FC236}">
              <a16:creationId xmlns:a16="http://schemas.microsoft.com/office/drawing/2014/main" id="{00000000-0008-0000-0500-0000B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4" name="Text Box 17">
          <a:extLst>
            <a:ext uri="{FF2B5EF4-FFF2-40B4-BE49-F238E27FC236}">
              <a16:creationId xmlns:a16="http://schemas.microsoft.com/office/drawing/2014/main" id="{00000000-0008-0000-0500-0000B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5" name="Text Box 18">
          <a:extLst>
            <a:ext uri="{FF2B5EF4-FFF2-40B4-BE49-F238E27FC236}">
              <a16:creationId xmlns:a16="http://schemas.microsoft.com/office/drawing/2014/main" id="{00000000-0008-0000-0500-0000B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6" name="Text Box 19">
          <a:extLst>
            <a:ext uri="{FF2B5EF4-FFF2-40B4-BE49-F238E27FC236}">
              <a16:creationId xmlns:a16="http://schemas.microsoft.com/office/drawing/2014/main" id="{00000000-0008-0000-0500-0000B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7" name="Text Box 16">
          <a:extLst>
            <a:ext uri="{FF2B5EF4-FFF2-40B4-BE49-F238E27FC236}">
              <a16:creationId xmlns:a16="http://schemas.microsoft.com/office/drawing/2014/main" id="{00000000-0008-0000-0500-0000B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488" name="Text Box 15">
          <a:extLst>
            <a:ext uri="{FF2B5EF4-FFF2-40B4-BE49-F238E27FC236}">
              <a16:creationId xmlns:a16="http://schemas.microsoft.com/office/drawing/2014/main" id="{00000000-0008-0000-0500-0000B8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2489" name="Text Box 15">
          <a:extLst>
            <a:ext uri="{FF2B5EF4-FFF2-40B4-BE49-F238E27FC236}">
              <a16:creationId xmlns:a16="http://schemas.microsoft.com/office/drawing/2014/main" id="{00000000-0008-0000-0500-0000B9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490" name="Text Box 15">
          <a:extLst>
            <a:ext uri="{FF2B5EF4-FFF2-40B4-BE49-F238E27FC236}">
              <a16:creationId xmlns:a16="http://schemas.microsoft.com/office/drawing/2014/main" id="{00000000-0008-0000-0500-0000BA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492" name="Text Box 15">
          <a:extLst>
            <a:ext uri="{FF2B5EF4-FFF2-40B4-BE49-F238E27FC236}">
              <a16:creationId xmlns:a16="http://schemas.microsoft.com/office/drawing/2014/main" id="{00000000-0008-0000-0500-0000BC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493" name="Text Box 15">
          <a:extLst>
            <a:ext uri="{FF2B5EF4-FFF2-40B4-BE49-F238E27FC236}">
              <a16:creationId xmlns:a16="http://schemas.microsoft.com/office/drawing/2014/main" id="{00000000-0008-0000-0500-0000BD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494" name="Text Box 15">
          <a:extLst>
            <a:ext uri="{FF2B5EF4-FFF2-40B4-BE49-F238E27FC236}">
              <a16:creationId xmlns:a16="http://schemas.microsoft.com/office/drawing/2014/main" id="{00000000-0008-0000-0500-0000BE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95" name="Text Box 16">
          <a:extLst>
            <a:ext uri="{FF2B5EF4-FFF2-40B4-BE49-F238E27FC236}">
              <a16:creationId xmlns:a16="http://schemas.microsoft.com/office/drawing/2014/main" id="{00000000-0008-0000-0500-0000B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96" name="Text Box 17">
          <a:extLst>
            <a:ext uri="{FF2B5EF4-FFF2-40B4-BE49-F238E27FC236}">
              <a16:creationId xmlns:a16="http://schemas.microsoft.com/office/drawing/2014/main" id="{00000000-0008-0000-0500-0000C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97" name="Text Box 18">
          <a:extLst>
            <a:ext uri="{FF2B5EF4-FFF2-40B4-BE49-F238E27FC236}">
              <a16:creationId xmlns:a16="http://schemas.microsoft.com/office/drawing/2014/main" id="{00000000-0008-0000-0500-0000C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98" name="Text Box 19">
          <a:extLst>
            <a:ext uri="{FF2B5EF4-FFF2-40B4-BE49-F238E27FC236}">
              <a16:creationId xmlns:a16="http://schemas.microsoft.com/office/drawing/2014/main" id="{00000000-0008-0000-0500-0000C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499" name="Text Box 16">
          <a:extLst>
            <a:ext uri="{FF2B5EF4-FFF2-40B4-BE49-F238E27FC236}">
              <a16:creationId xmlns:a16="http://schemas.microsoft.com/office/drawing/2014/main" id="{00000000-0008-0000-0500-0000C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00" name="Text Box 17">
          <a:extLst>
            <a:ext uri="{FF2B5EF4-FFF2-40B4-BE49-F238E27FC236}">
              <a16:creationId xmlns:a16="http://schemas.microsoft.com/office/drawing/2014/main" id="{00000000-0008-0000-0500-0000C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01" name="Text Box 18">
          <a:extLst>
            <a:ext uri="{FF2B5EF4-FFF2-40B4-BE49-F238E27FC236}">
              <a16:creationId xmlns:a16="http://schemas.microsoft.com/office/drawing/2014/main" id="{00000000-0008-0000-0500-0000C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02" name="Text Box 19">
          <a:extLst>
            <a:ext uri="{FF2B5EF4-FFF2-40B4-BE49-F238E27FC236}">
              <a16:creationId xmlns:a16="http://schemas.microsoft.com/office/drawing/2014/main" id="{00000000-0008-0000-0500-0000C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03" name="Text Box 16">
          <a:extLst>
            <a:ext uri="{FF2B5EF4-FFF2-40B4-BE49-F238E27FC236}">
              <a16:creationId xmlns:a16="http://schemas.microsoft.com/office/drawing/2014/main" id="{00000000-0008-0000-0500-0000C7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04" name="Text Box 17">
          <a:extLst>
            <a:ext uri="{FF2B5EF4-FFF2-40B4-BE49-F238E27FC236}">
              <a16:creationId xmlns:a16="http://schemas.microsoft.com/office/drawing/2014/main" id="{00000000-0008-0000-0500-0000C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05" name="Text Box 18">
          <a:extLst>
            <a:ext uri="{FF2B5EF4-FFF2-40B4-BE49-F238E27FC236}">
              <a16:creationId xmlns:a16="http://schemas.microsoft.com/office/drawing/2014/main" id="{00000000-0008-0000-0500-0000C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06" name="Text Box 19">
          <a:extLst>
            <a:ext uri="{FF2B5EF4-FFF2-40B4-BE49-F238E27FC236}">
              <a16:creationId xmlns:a16="http://schemas.microsoft.com/office/drawing/2014/main" id="{00000000-0008-0000-0500-0000C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507" name="Text Box 15">
          <a:extLst>
            <a:ext uri="{FF2B5EF4-FFF2-40B4-BE49-F238E27FC236}">
              <a16:creationId xmlns:a16="http://schemas.microsoft.com/office/drawing/2014/main" id="{00000000-0008-0000-0500-0000C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08" name="Text Box 16">
          <a:extLst>
            <a:ext uri="{FF2B5EF4-FFF2-40B4-BE49-F238E27FC236}">
              <a16:creationId xmlns:a16="http://schemas.microsoft.com/office/drawing/2014/main" id="{00000000-0008-0000-0500-0000C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09" name="Text Box 17">
          <a:extLst>
            <a:ext uri="{FF2B5EF4-FFF2-40B4-BE49-F238E27FC236}">
              <a16:creationId xmlns:a16="http://schemas.microsoft.com/office/drawing/2014/main" id="{00000000-0008-0000-0500-0000C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10" name="Text Box 18">
          <a:extLst>
            <a:ext uri="{FF2B5EF4-FFF2-40B4-BE49-F238E27FC236}">
              <a16:creationId xmlns:a16="http://schemas.microsoft.com/office/drawing/2014/main" id="{00000000-0008-0000-0500-0000C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11" name="Text Box 19">
          <a:extLst>
            <a:ext uri="{FF2B5EF4-FFF2-40B4-BE49-F238E27FC236}">
              <a16:creationId xmlns:a16="http://schemas.microsoft.com/office/drawing/2014/main" id="{00000000-0008-0000-0500-0000C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12" name="Text Box 16">
          <a:extLst>
            <a:ext uri="{FF2B5EF4-FFF2-40B4-BE49-F238E27FC236}">
              <a16:creationId xmlns:a16="http://schemas.microsoft.com/office/drawing/2014/main" id="{00000000-0008-0000-0500-0000D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13" name="Text Box 17">
          <a:extLst>
            <a:ext uri="{FF2B5EF4-FFF2-40B4-BE49-F238E27FC236}">
              <a16:creationId xmlns:a16="http://schemas.microsoft.com/office/drawing/2014/main" id="{00000000-0008-0000-0500-0000D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14" name="Text Box 18">
          <a:extLst>
            <a:ext uri="{FF2B5EF4-FFF2-40B4-BE49-F238E27FC236}">
              <a16:creationId xmlns:a16="http://schemas.microsoft.com/office/drawing/2014/main" id="{00000000-0008-0000-0500-0000D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5" name="Text Box 16">
          <a:extLst>
            <a:ext uri="{FF2B5EF4-FFF2-40B4-BE49-F238E27FC236}">
              <a16:creationId xmlns:a16="http://schemas.microsoft.com/office/drawing/2014/main" id="{00000000-0008-0000-0500-0000D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6" name="Text Box 17">
          <a:extLst>
            <a:ext uri="{FF2B5EF4-FFF2-40B4-BE49-F238E27FC236}">
              <a16:creationId xmlns:a16="http://schemas.microsoft.com/office/drawing/2014/main" id="{00000000-0008-0000-0500-0000D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7" name="Text Box 18">
          <a:extLst>
            <a:ext uri="{FF2B5EF4-FFF2-40B4-BE49-F238E27FC236}">
              <a16:creationId xmlns:a16="http://schemas.microsoft.com/office/drawing/2014/main" id="{00000000-0008-0000-0500-0000D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8" name="Text Box 19">
          <a:extLst>
            <a:ext uri="{FF2B5EF4-FFF2-40B4-BE49-F238E27FC236}">
              <a16:creationId xmlns:a16="http://schemas.microsoft.com/office/drawing/2014/main" id="{00000000-0008-0000-0500-0000D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9" name="Text Box 16">
          <a:extLst>
            <a:ext uri="{FF2B5EF4-FFF2-40B4-BE49-F238E27FC236}">
              <a16:creationId xmlns:a16="http://schemas.microsoft.com/office/drawing/2014/main" id="{00000000-0008-0000-0500-0000D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20" name="Text Box 17">
          <a:extLst>
            <a:ext uri="{FF2B5EF4-FFF2-40B4-BE49-F238E27FC236}">
              <a16:creationId xmlns:a16="http://schemas.microsoft.com/office/drawing/2014/main" id="{00000000-0008-0000-0500-0000D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21" name="Text Box 18">
          <a:extLst>
            <a:ext uri="{FF2B5EF4-FFF2-40B4-BE49-F238E27FC236}">
              <a16:creationId xmlns:a16="http://schemas.microsoft.com/office/drawing/2014/main" id="{00000000-0008-0000-0500-0000D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22" name="Text Box 19">
          <a:extLst>
            <a:ext uri="{FF2B5EF4-FFF2-40B4-BE49-F238E27FC236}">
              <a16:creationId xmlns:a16="http://schemas.microsoft.com/office/drawing/2014/main" id="{00000000-0008-0000-0500-0000D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2523" name="Text Box 15">
          <a:extLst>
            <a:ext uri="{FF2B5EF4-FFF2-40B4-BE49-F238E27FC236}">
              <a16:creationId xmlns:a16="http://schemas.microsoft.com/office/drawing/2014/main" id="{00000000-0008-0000-0500-0000DB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524" name="Text Box 15">
          <a:extLst>
            <a:ext uri="{FF2B5EF4-FFF2-40B4-BE49-F238E27FC236}">
              <a16:creationId xmlns:a16="http://schemas.microsoft.com/office/drawing/2014/main" id="{00000000-0008-0000-0500-0000DC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526" name="Text Box 15">
          <a:extLst>
            <a:ext uri="{FF2B5EF4-FFF2-40B4-BE49-F238E27FC236}">
              <a16:creationId xmlns:a16="http://schemas.microsoft.com/office/drawing/2014/main" id="{00000000-0008-0000-0500-0000DE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527" name="Text Box 15">
          <a:extLst>
            <a:ext uri="{FF2B5EF4-FFF2-40B4-BE49-F238E27FC236}">
              <a16:creationId xmlns:a16="http://schemas.microsoft.com/office/drawing/2014/main" id="{00000000-0008-0000-0500-0000DF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213632"/>
    <xdr:sp macro="" textlink="">
      <xdr:nvSpPr>
        <xdr:cNvPr id="2528" name="Text Box 15">
          <a:extLst>
            <a:ext uri="{FF2B5EF4-FFF2-40B4-BE49-F238E27FC236}">
              <a16:creationId xmlns:a16="http://schemas.microsoft.com/office/drawing/2014/main" id="{00000000-0008-0000-0500-0000E0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29" name="Text Box 16">
          <a:extLst>
            <a:ext uri="{FF2B5EF4-FFF2-40B4-BE49-F238E27FC236}">
              <a16:creationId xmlns:a16="http://schemas.microsoft.com/office/drawing/2014/main" id="{00000000-0008-0000-0500-0000E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30" name="Text Box 17">
          <a:extLst>
            <a:ext uri="{FF2B5EF4-FFF2-40B4-BE49-F238E27FC236}">
              <a16:creationId xmlns:a16="http://schemas.microsoft.com/office/drawing/2014/main" id="{00000000-0008-0000-0500-0000E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31" name="Text Box 18">
          <a:extLst>
            <a:ext uri="{FF2B5EF4-FFF2-40B4-BE49-F238E27FC236}">
              <a16:creationId xmlns:a16="http://schemas.microsoft.com/office/drawing/2014/main" id="{00000000-0008-0000-0500-0000E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32" name="Text Box 19">
          <a:extLst>
            <a:ext uri="{FF2B5EF4-FFF2-40B4-BE49-F238E27FC236}">
              <a16:creationId xmlns:a16="http://schemas.microsoft.com/office/drawing/2014/main" id="{00000000-0008-0000-0500-0000E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33" name="Text Box 16">
          <a:extLst>
            <a:ext uri="{FF2B5EF4-FFF2-40B4-BE49-F238E27FC236}">
              <a16:creationId xmlns:a16="http://schemas.microsoft.com/office/drawing/2014/main" id="{00000000-0008-0000-0500-0000E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34" name="Text Box 17">
          <a:extLst>
            <a:ext uri="{FF2B5EF4-FFF2-40B4-BE49-F238E27FC236}">
              <a16:creationId xmlns:a16="http://schemas.microsoft.com/office/drawing/2014/main" id="{00000000-0008-0000-0500-0000E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35" name="Text Box 18">
          <a:extLst>
            <a:ext uri="{FF2B5EF4-FFF2-40B4-BE49-F238E27FC236}">
              <a16:creationId xmlns:a16="http://schemas.microsoft.com/office/drawing/2014/main" id="{00000000-0008-0000-0500-0000E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36" name="Text Box 19">
          <a:extLst>
            <a:ext uri="{FF2B5EF4-FFF2-40B4-BE49-F238E27FC236}">
              <a16:creationId xmlns:a16="http://schemas.microsoft.com/office/drawing/2014/main" id="{00000000-0008-0000-0500-0000E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37" name="Text Box 16">
          <a:extLst>
            <a:ext uri="{FF2B5EF4-FFF2-40B4-BE49-F238E27FC236}">
              <a16:creationId xmlns:a16="http://schemas.microsoft.com/office/drawing/2014/main" id="{00000000-0008-0000-0500-0000E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38" name="Text Box 17">
          <a:extLst>
            <a:ext uri="{FF2B5EF4-FFF2-40B4-BE49-F238E27FC236}">
              <a16:creationId xmlns:a16="http://schemas.microsoft.com/office/drawing/2014/main" id="{00000000-0008-0000-0500-0000E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39" name="Text Box 18">
          <a:extLst>
            <a:ext uri="{FF2B5EF4-FFF2-40B4-BE49-F238E27FC236}">
              <a16:creationId xmlns:a16="http://schemas.microsoft.com/office/drawing/2014/main" id="{00000000-0008-0000-0500-0000E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40" name="Text Box 19">
          <a:extLst>
            <a:ext uri="{FF2B5EF4-FFF2-40B4-BE49-F238E27FC236}">
              <a16:creationId xmlns:a16="http://schemas.microsoft.com/office/drawing/2014/main" id="{00000000-0008-0000-0500-0000E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541" name="Text Box 15">
          <a:extLst>
            <a:ext uri="{FF2B5EF4-FFF2-40B4-BE49-F238E27FC236}">
              <a16:creationId xmlns:a16="http://schemas.microsoft.com/office/drawing/2014/main" id="{00000000-0008-0000-0500-0000E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42" name="Text Box 16">
          <a:extLst>
            <a:ext uri="{FF2B5EF4-FFF2-40B4-BE49-F238E27FC236}">
              <a16:creationId xmlns:a16="http://schemas.microsoft.com/office/drawing/2014/main" id="{00000000-0008-0000-0500-0000E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43" name="Text Box 17">
          <a:extLst>
            <a:ext uri="{FF2B5EF4-FFF2-40B4-BE49-F238E27FC236}">
              <a16:creationId xmlns:a16="http://schemas.microsoft.com/office/drawing/2014/main" id="{00000000-0008-0000-0500-0000E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44" name="Text Box 18">
          <a:extLst>
            <a:ext uri="{FF2B5EF4-FFF2-40B4-BE49-F238E27FC236}">
              <a16:creationId xmlns:a16="http://schemas.microsoft.com/office/drawing/2014/main" id="{00000000-0008-0000-0500-0000F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45" name="Text Box 19">
          <a:extLst>
            <a:ext uri="{FF2B5EF4-FFF2-40B4-BE49-F238E27FC236}">
              <a16:creationId xmlns:a16="http://schemas.microsoft.com/office/drawing/2014/main" id="{00000000-0008-0000-0500-0000F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546" name="Text Box 15">
          <a:extLst>
            <a:ext uri="{FF2B5EF4-FFF2-40B4-BE49-F238E27FC236}">
              <a16:creationId xmlns:a16="http://schemas.microsoft.com/office/drawing/2014/main" id="{00000000-0008-0000-0500-0000F2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47" name="Text Box 16">
          <a:extLst>
            <a:ext uri="{FF2B5EF4-FFF2-40B4-BE49-F238E27FC236}">
              <a16:creationId xmlns:a16="http://schemas.microsoft.com/office/drawing/2014/main" id="{00000000-0008-0000-0500-0000F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48" name="Text Box 17">
          <a:extLst>
            <a:ext uri="{FF2B5EF4-FFF2-40B4-BE49-F238E27FC236}">
              <a16:creationId xmlns:a16="http://schemas.microsoft.com/office/drawing/2014/main" id="{00000000-0008-0000-0500-0000F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49" name="Text Box 18">
          <a:extLst>
            <a:ext uri="{FF2B5EF4-FFF2-40B4-BE49-F238E27FC236}">
              <a16:creationId xmlns:a16="http://schemas.microsoft.com/office/drawing/2014/main" id="{00000000-0008-0000-0500-0000F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0" name="Text Box 16">
          <a:extLst>
            <a:ext uri="{FF2B5EF4-FFF2-40B4-BE49-F238E27FC236}">
              <a16:creationId xmlns:a16="http://schemas.microsoft.com/office/drawing/2014/main" id="{00000000-0008-0000-0500-0000F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1" name="Text Box 17">
          <a:extLst>
            <a:ext uri="{FF2B5EF4-FFF2-40B4-BE49-F238E27FC236}">
              <a16:creationId xmlns:a16="http://schemas.microsoft.com/office/drawing/2014/main" id="{00000000-0008-0000-0500-0000F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2" name="Text Box 18">
          <a:extLst>
            <a:ext uri="{FF2B5EF4-FFF2-40B4-BE49-F238E27FC236}">
              <a16:creationId xmlns:a16="http://schemas.microsoft.com/office/drawing/2014/main" id="{00000000-0008-0000-0500-0000F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3" name="Text Box 19">
          <a:extLst>
            <a:ext uri="{FF2B5EF4-FFF2-40B4-BE49-F238E27FC236}">
              <a16:creationId xmlns:a16="http://schemas.microsoft.com/office/drawing/2014/main" id="{00000000-0008-0000-0500-0000F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4" name="Text Box 16">
          <a:extLst>
            <a:ext uri="{FF2B5EF4-FFF2-40B4-BE49-F238E27FC236}">
              <a16:creationId xmlns:a16="http://schemas.microsoft.com/office/drawing/2014/main" id="{00000000-0008-0000-0500-0000F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5" name="Text Box 17">
          <a:extLst>
            <a:ext uri="{FF2B5EF4-FFF2-40B4-BE49-F238E27FC236}">
              <a16:creationId xmlns:a16="http://schemas.microsoft.com/office/drawing/2014/main" id="{00000000-0008-0000-0500-0000F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6" name="Text Box 18">
          <a:extLst>
            <a:ext uri="{FF2B5EF4-FFF2-40B4-BE49-F238E27FC236}">
              <a16:creationId xmlns:a16="http://schemas.microsoft.com/office/drawing/2014/main" id="{00000000-0008-0000-0500-0000F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48</xdr:row>
      <xdr:rowOff>170392</xdr:rowOff>
    </xdr:from>
    <xdr:ext cx="95250" cy="213632"/>
    <xdr:sp macro="" textlink="">
      <xdr:nvSpPr>
        <xdr:cNvPr id="2557" name="Text Box 15">
          <a:extLst>
            <a:ext uri="{FF2B5EF4-FFF2-40B4-BE49-F238E27FC236}">
              <a16:creationId xmlns:a16="http://schemas.microsoft.com/office/drawing/2014/main" id="{00000000-0008-0000-0500-0000FD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58" name="Text Box 16">
          <a:extLst>
            <a:ext uri="{FF2B5EF4-FFF2-40B4-BE49-F238E27FC236}">
              <a16:creationId xmlns:a16="http://schemas.microsoft.com/office/drawing/2014/main" id="{00000000-0008-0000-0500-0000F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59" name="Text Box 17">
          <a:extLst>
            <a:ext uri="{FF2B5EF4-FFF2-40B4-BE49-F238E27FC236}">
              <a16:creationId xmlns:a16="http://schemas.microsoft.com/office/drawing/2014/main" id="{00000000-0008-0000-0500-0000F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60" name="Text Box 18">
          <a:extLst>
            <a:ext uri="{FF2B5EF4-FFF2-40B4-BE49-F238E27FC236}">
              <a16:creationId xmlns:a16="http://schemas.microsoft.com/office/drawing/2014/main" id="{00000000-0008-0000-0500-00000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61" name="Text Box 19">
          <a:extLst>
            <a:ext uri="{FF2B5EF4-FFF2-40B4-BE49-F238E27FC236}">
              <a16:creationId xmlns:a16="http://schemas.microsoft.com/office/drawing/2014/main" id="{00000000-0008-0000-0500-00000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62" name="Text Box 16">
          <a:extLst>
            <a:ext uri="{FF2B5EF4-FFF2-40B4-BE49-F238E27FC236}">
              <a16:creationId xmlns:a16="http://schemas.microsoft.com/office/drawing/2014/main" id="{00000000-0008-0000-0500-00000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63" name="Text Box 17">
          <a:extLst>
            <a:ext uri="{FF2B5EF4-FFF2-40B4-BE49-F238E27FC236}">
              <a16:creationId xmlns:a16="http://schemas.microsoft.com/office/drawing/2014/main" id="{00000000-0008-0000-0500-00000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64" name="Text Box 18">
          <a:extLst>
            <a:ext uri="{FF2B5EF4-FFF2-40B4-BE49-F238E27FC236}">
              <a16:creationId xmlns:a16="http://schemas.microsoft.com/office/drawing/2014/main" id="{00000000-0008-0000-0500-00000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65" name="Text Box 19">
          <a:extLst>
            <a:ext uri="{FF2B5EF4-FFF2-40B4-BE49-F238E27FC236}">
              <a16:creationId xmlns:a16="http://schemas.microsoft.com/office/drawing/2014/main" id="{00000000-0008-0000-0500-00000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566" name="Text Box 16">
          <a:extLst>
            <a:ext uri="{FF2B5EF4-FFF2-40B4-BE49-F238E27FC236}">
              <a16:creationId xmlns:a16="http://schemas.microsoft.com/office/drawing/2014/main" id="{00000000-0008-0000-0500-00000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567" name="Text Box 17">
          <a:extLst>
            <a:ext uri="{FF2B5EF4-FFF2-40B4-BE49-F238E27FC236}">
              <a16:creationId xmlns:a16="http://schemas.microsoft.com/office/drawing/2014/main" id="{00000000-0008-0000-0500-00000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568" name="Text Box 18">
          <a:extLst>
            <a:ext uri="{FF2B5EF4-FFF2-40B4-BE49-F238E27FC236}">
              <a16:creationId xmlns:a16="http://schemas.microsoft.com/office/drawing/2014/main" id="{00000000-0008-0000-0500-00000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569" name="Text Box 19">
          <a:extLst>
            <a:ext uri="{FF2B5EF4-FFF2-40B4-BE49-F238E27FC236}">
              <a16:creationId xmlns:a16="http://schemas.microsoft.com/office/drawing/2014/main" id="{00000000-0008-0000-0500-000009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570" name="Text Box 15">
          <a:extLst>
            <a:ext uri="{FF2B5EF4-FFF2-40B4-BE49-F238E27FC236}">
              <a16:creationId xmlns:a16="http://schemas.microsoft.com/office/drawing/2014/main" id="{00000000-0008-0000-0500-00000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71" name="Text Box 16">
          <a:extLst>
            <a:ext uri="{FF2B5EF4-FFF2-40B4-BE49-F238E27FC236}">
              <a16:creationId xmlns:a16="http://schemas.microsoft.com/office/drawing/2014/main" id="{00000000-0008-0000-0500-00000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72" name="Text Box 17">
          <a:extLst>
            <a:ext uri="{FF2B5EF4-FFF2-40B4-BE49-F238E27FC236}">
              <a16:creationId xmlns:a16="http://schemas.microsoft.com/office/drawing/2014/main" id="{00000000-0008-0000-0500-00000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73" name="Text Box 18">
          <a:extLst>
            <a:ext uri="{FF2B5EF4-FFF2-40B4-BE49-F238E27FC236}">
              <a16:creationId xmlns:a16="http://schemas.microsoft.com/office/drawing/2014/main" id="{00000000-0008-0000-0500-00000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74" name="Text Box 19">
          <a:extLst>
            <a:ext uri="{FF2B5EF4-FFF2-40B4-BE49-F238E27FC236}">
              <a16:creationId xmlns:a16="http://schemas.microsoft.com/office/drawing/2014/main" id="{00000000-0008-0000-0500-00000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75" name="Text Box 16">
          <a:extLst>
            <a:ext uri="{FF2B5EF4-FFF2-40B4-BE49-F238E27FC236}">
              <a16:creationId xmlns:a16="http://schemas.microsoft.com/office/drawing/2014/main" id="{00000000-0008-0000-0500-00000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76" name="Text Box 17">
          <a:extLst>
            <a:ext uri="{FF2B5EF4-FFF2-40B4-BE49-F238E27FC236}">
              <a16:creationId xmlns:a16="http://schemas.microsoft.com/office/drawing/2014/main" id="{00000000-0008-0000-0500-00001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48</xdr:row>
      <xdr:rowOff>15875</xdr:rowOff>
    </xdr:from>
    <xdr:ext cx="95250" cy="171450"/>
    <xdr:sp macro="" textlink="">
      <xdr:nvSpPr>
        <xdr:cNvPr id="2577" name="Text Box 18">
          <a:extLst>
            <a:ext uri="{FF2B5EF4-FFF2-40B4-BE49-F238E27FC236}">
              <a16:creationId xmlns:a16="http://schemas.microsoft.com/office/drawing/2014/main" id="{00000000-0008-0000-0500-000011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78" name="Text Box 16">
          <a:extLst>
            <a:ext uri="{FF2B5EF4-FFF2-40B4-BE49-F238E27FC236}">
              <a16:creationId xmlns:a16="http://schemas.microsoft.com/office/drawing/2014/main" id="{00000000-0008-0000-0500-00001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79" name="Text Box 17">
          <a:extLst>
            <a:ext uri="{FF2B5EF4-FFF2-40B4-BE49-F238E27FC236}">
              <a16:creationId xmlns:a16="http://schemas.microsoft.com/office/drawing/2014/main" id="{00000000-0008-0000-0500-00001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80" name="Text Box 18">
          <a:extLst>
            <a:ext uri="{FF2B5EF4-FFF2-40B4-BE49-F238E27FC236}">
              <a16:creationId xmlns:a16="http://schemas.microsoft.com/office/drawing/2014/main" id="{00000000-0008-0000-0500-00001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81" name="Text Box 19">
          <a:extLst>
            <a:ext uri="{FF2B5EF4-FFF2-40B4-BE49-F238E27FC236}">
              <a16:creationId xmlns:a16="http://schemas.microsoft.com/office/drawing/2014/main" id="{00000000-0008-0000-0500-00001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82" name="Text Box 16">
          <a:extLst>
            <a:ext uri="{FF2B5EF4-FFF2-40B4-BE49-F238E27FC236}">
              <a16:creationId xmlns:a16="http://schemas.microsoft.com/office/drawing/2014/main" id="{00000000-0008-0000-0500-00001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48</xdr:row>
      <xdr:rowOff>170392</xdr:rowOff>
    </xdr:from>
    <xdr:ext cx="95250" cy="213632"/>
    <xdr:sp macro="" textlink="">
      <xdr:nvSpPr>
        <xdr:cNvPr id="2583" name="Text Box 15">
          <a:extLst>
            <a:ext uri="{FF2B5EF4-FFF2-40B4-BE49-F238E27FC236}">
              <a16:creationId xmlns:a16="http://schemas.microsoft.com/office/drawing/2014/main" id="{00000000-0008-0000-0500-000017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8496"/>
    <xdr:sp macro="" textlink="">
      <xdr:nvSpPr>
        <xdr:cNvPr id="2584" name="Text Box 15">
          <a:extLst>
            <a:ext uri="{FF2B5EF4-FFF2-40B4-BE49-F238E27FC236}">
              <a16:creationId xmlns:a16="http://schemas.microsoft.com/office/drawing/2014/main" id="{00000000-0008-0000-0500-000018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2585" name="Text Box 15">
          <a:extLst>
            <a:ext uri="{FF2B5EF4-FFF2-40B4-BE49-F238E27FC236}">
              <a16:creationId xmlns:a16="http://schemas.microsoft.com/office/drawing/2014/main" id="{00000000-0008-0000-0500-00001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2587" name="Text Box 15">
          <a:extLst>
            <a:ext uri="{FF2B5EF4-FFF2-40B4-BE49-F238E27FC236}">
              <a16:creationId xmlns:a16="http://schemas.microsoft.com/office/drawing/2014/main" id="{00000000-0008-0000-0500-00001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2588" name="Text Box 15">
          <a:extLst>
            <a:ext uri="{FF2B5EF4-FFF2-40B4-BE49-F238E27FC236}">
              <a16:creationId xmlns:a16="http://schemas.microsoft.com/office/drawing/2014/main" id="{00000000-0008-0000-0500-00001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48</xdr:row>
      <xdr:rowOff>170392</xdr:rowOff>
    </xdr:from>
    <xdr:ext cx="95250" cy="213632"/>
    <xdr:sp macro="" textlink="">
      <xdr:nvSpPr>
        <xdr:cNvPr id="2589" name="Text Box 15">
          <a:extLst>
            <a:ext uri="{FF2B5EF4-FFF2-40B4-BE49-F238E27FC236}">
              <a16:creationId xmlns:a16="http://schemas.microsoft.com/office/drawing/2014/main" id="{00000000-0008-0000-0500-00001D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90" name="Text Box 16">
          <a:extLst>
            <a:ext uri="{FF2B5EF4-FFF2-40B4-BE49-F238E27FC236}">
              <a16:creationId xmlns:a16="http://schemas.microsoft.com/office/drawing/2014/main" id="{00000000-0008-0000-0500-00001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91" name="Text Box 17">
          <a:extLst>
            <a:ext uri="{FF2B5EF4-FFF2-40B4-BE49-F238E27FC236}">
              <a16:creationId xmlns:a16="http://schemas.microsoft.com/office/drawing/2014/main" id="{00000000-0008-0000-0500-00001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92" name="Text Box 18">
          <a:extLst>
            <a:ext uri="{FF2B5EF4-FFF2-40B4-BE49-F238E27FC236}">
              <a16:creationId xmlns:a16="http://schemas.microsoft.com/office/drawing/2014/main" id="{00000000-0008-0000-0500-00002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93" name="Text Box 19">
          <a:extLst>
            <a:ext uri="{FF2B5EF4-FFF2-40B4-BE49-F238E27FC236}">
              <a16:creationId xmlns:a16="http://schemas.microsoft.com/office/drawing/2014/main" id="{00000000-0008-0000-0500-00002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594" name="Text Box 16">
          <a:extLst>
            <a:ext uri="{FF2B5EF4-FFF2-40B4-BE49-F238E27FC236}">
              <a16:creationId xmlns:a16="http://schemas.microsoft.com/office/drawing/2014/main" id="{00000000-0008-0000-0500-00002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595" name="Text Box 17">
          <a:extLst>
            <a:ext uri="{FF2B5EF4-FFF2-40B4-BE49-F238E27FC236}">
              <a16:creationId xmlns:a16="http://schemas.microsoft.com/office/drawing/2014/main" id="{00000000-0008-0000-0500-00002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596" name="Text Box 18">
          <a:extLst>
            <a:ext uri="{FF2B5EF4-FFF2-40B4-BE49-F238E27FC236}">
              <a16:creationId xmlns:a16="http://schemas.microsoft.com/office/drawing/2014/main" id="{00000000-0008-0000-0500-00002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597" name="Text Box 19">
          <a:extLst>
            <a:ext uri="{FF2B5EF4-FFF2-40B4-BE49-F238E27FC236}">
              <a16:creationId xmlns:a16="http://schemas.microsoft.com/office/drawing/2014/main" id="{00000000-0008-0000-0500-00002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98" name="Text Box 16">
          <a:extLst>
            <a:ext uri="{FF2B5EF4-FFF2-40B4-BE49-F238E27FC236}">
              <a16:creationId xmlns:a16="http://schemas.microsoft.com/office/drawing/2014/main" id="{00000000-0008-0000-0500-00002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99" name="Text Box 17">
          <a:extLst>
            <a:ext uri="{FF2B5EF4-FFF2-40B4-BE49-F238E27FC236}">
              <a16:creationId xmlns:a16="http://schemas.microsoft.com/office/drawing/2014/main" id="{00000000-0008-0000-0500-00002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00" name="Text Box 18">
          <a:extLst>
            <a:ext uri="{FF2B5EF4-FFF2-40B4-BE49-F238E27FC236}">
              <a16:creationId xmlns:a16="http://schemas.microsoft.com/office/drawing/2014/main" id="{00000000-0008-0000-0500-00002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01" name="Text Box 19">
          <a:extLst>
            <a:ext uri="{FF2B5EF4-FFF2-40B4-BE49-F238E27FC236}">
              <a16:creationId xmlns:a16="http://schemas.microsoft.com/office/drawing/2014/main" id="{00000000-0008-0000-0500-00002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602" name="Text Box 15">
          <a:extLst>
            <a:ext uri="{FF2B5EF4-FFF2-40B4-BE49-F238E27FC236}">
              <a16:creationId xmlns:a16="http://schemas.microsoft.com/office/drawing/2014/main" id="{00000000-0008-0000-0500-00002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03" name="Text Box 16">
          <a:extLst>
            <a:ext uri="{FF2B5EF4-FFF2-40B4-BE49-F238E27FC236}">
              <a16:creationId xmlns:a16="http://schemas.microsoft.com/office/drawing/2014/main" id="{00000000-0008-0000-0500-00002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04" name="Text Box 17">
          <a:extLst>
            <a:ext uri="{FF2B5EF4-FFF2-40B4-BE49-F238E27FC236}">
              <a16:creationId xmlns:a16="http://schemas.microsoft.com/office/drawing/2014/main" id="{00000000-0008-0000-0500-00002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05" name="Text Box 18">
          <a:extLst>
            <a:ext uri="{FF2B5EF4-FFF2-40B4-BE49-F238E27FC236}">
              <a16:creationId xmlns:a16="http://schemas.microsoft.com/office/drawing/2014/main" id="{00000000-0008-0000-0500-00002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06" name="Text Box 19">
          <a:extLst>
            <a:ext uri="{FF2B5EF4-FFF2-40B4-BE49-F238E27FC236}">
              <a16:creationId xmlns:a16="http://schemas.microsoft.com/office/drawing/2014/main" id="{00000000-0008-0000-0500-00002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07" name="Text Box 16">
          <a:extLst>
            <a:ext uri="{FF2B5EF4-FFF2-40B4-BE49-F238E27FC236}">
              <a16:creationId xmlns:a16="http://schemas.microsoft.com/office/drawing/2014/main" id="{00000000-0008-0000-0500-00002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08" name="Text Box 17">
          <a:extLst>
            <a:ext uri="{FF2B5EF4-FFF2-40B4-BE49-F238E27FC236}">
              <a16:creationId xmlns:a16="http://schemas.microsoft.com/office/drawing/2014/main" id="{00000000-0008-0000-0500-00003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09" name="Text Box 18">
          <a:extLst>
            <a:ext uri="{FF2B5EF4-FFF2-40B4-BE49-F238E27FC236}">
              <a16:creationId xmlns:a16="http://schemas.microsoft.com/office/drawing/2014/main" id="{00000000-0008-0000-0500-00003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0" name="Text Box 16">
          <a:extLst>
            <a:ext uri="{FF2B5EF4-FFF2-40B4-BE49-F238E27FC236}">
              <a16:creationId xmlns:a16="http://schemas.microsoft.com/office/drawing/2014/main" id="{00000000-0008-0000-0500-00003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1" name="Text Box 17">
          <a:extLst>
            <a:ext uri="{FF2B5EF4-FFF2-40B4-BE49-F238E27FC236}">
              <a16:creationId xmlns:a16="http://schemas.microsoft.com/office/drawing/2014/main" id="{00000000-0008-0000-0500-00003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2" name="Text Box 18">
          <a:extLst>
            <a:ext uri="{FF2B5EF4-FFF2-40B4-BE49-F238E27FC236}">
              <a16:creationId xmlns:a16="http://schemas.microsoft.com/office/drawing/2014/main" id="{00000000-0008-0000-0500-00003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3" name="Text Box 19">
          <a:extLst>
            <a:ext uri="{FF2B5EF4-FFF2-40B4-BE49-F238E27FC236}">
              <a16:creationId xmlns:a16="http://schemas.microsoft.com/office/drawing/2014/main" id="{00000000-0008-0000-0500-00003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4" name="Text Box 16">
          <a:extLst>
            <a:ext uri="{FF2B5EF4-FFF2-40B4-BE49-F238E27FC236}">
              <a16:creationId xmlns:a16="http://schemas.microsoft.com/office/drawing/2014/main" id="{00000000-0008-0000-0500-00003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5" name="Text Box 17">
          <a:extLst>
            <a:ext uri="{FF2B5EF4-FFF2-40B4-BE49-F238E27FC236}">
              <a16:creationId xmlns:a16="http://schemas.microsoft.com/office/drawing/2014/main" id="{00000000-0008-0000-0500-00003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6" name="Text Box 18">
          <a:extLst>
            <a:ext uri="{FF2B5EF4-FFF2-40B4-BE49-F238E27FC236}">
              <a16:creationId xmlns:a16="http://schemas.microsoft.com/office/drawing/2014/main" id="{00000000-0008-0000-0500-00003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7" name="Text Box 19">
          <a:extLst>
            <a:ext uri="{FF2B5EF4-FFF2-40B4-BE49-F238E27FC236}">
              <a16:creationId xmlns:a16="http://schemas.microsoft.com/office/drawing/2014/main" id="{00000000-0008-0000-0500-00003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56743"/>
    <xdr:sp macro="" textlink="">
      <xdr:nvSpPr>
        <xdr:cNvPr id="2618" name="Text Box 15">
          <a:extLst>
            <a:ext uri="{FF2B5EF4-FFF2-40B4-BE49-F238E27FC236}">
              <a16:creationId xmlns:a16="http://schemas.microsoft.com/office/drawing/2014/main" id="{00000000-0008-0000-0500-00003A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2619" name="Text Box 15">
          <a:extLst>
            <a:ext uri="{FF2B5EF4-FFF2-40B4-BE49-F238E27FC236}">
              <a16:creationId xmlns:a16="http://schemas.microsoft.com/office/drawing/2014/main" id="{00000000-0008-0000-0500-00003B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2621" name="Text Box 15">
          <a:extLst>
            <a:ext uri="{FF2B5EF4-FFF2-40B4-BE49-F238E27FC236}">
              <a16:creationId xmlns:a16="http://schemas.microsoft.com/office/drawing/2014/main" id="{00000000-0008-0000-0500-00003D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2622" name="Text Box 15">
          <a:extLst>
            <a:ext uri="{FF2B5EF4-FFF2-40B4-BE49-F238E27FC236}">
              <a16:creationId xmlns:a16="http://schemas.microsoft.com/office/drawing/2014/main" id="{00000000-0008-0000-0500-00003E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213632"/>
    <xdr:sp macro="" textlink="">
      <xdr:nvSpPr>
        <xdr:cNvPr id="2623" name="Text Box 15">
          <a:extLst>
            <a:ext uri="{FF2B5EF4-FFF2-40B4-BE49-F238E27FC236}">
              <a16:creationId xmlns:a16="http://schemas.microsoft.com/office/drawing/2014/main" id="{00000000-0008-0000-0500-00003F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24" name="Text Box 16">
          <a:extLst>
            <a:ext uri="{FF2B5EF4-FFF2-40B4-BE49-F238E27FC236}">
              <a16:creationId xmlns:a16="http://schemas.microsoft.com/office/drawing/2014/main" id="{00000000-0008-0000-0500-00004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25" name="Text Box 17">
          <a:extLst>
            <a:ext uri="{FF2B5EF4-FFF2-40B4-BE49-F238E27FC236}">
              <a16:creationId xmlns:a16="http://schemas.microsoft.com/office/drawing/2014/main" id="{00000000-0008-0000-0500-00004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26" name="Text Box 18">
          <a:extLst>
            <a:ext uri="{FF2B5EF4-FFF2-40B4-BE49-F238E27FC236}">
              <a16:creationId xmlns:a16="http://schemas.microsoft.com/office/drawing/2014/main" id="{00000000-0008-0000-0500-00004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27" name="Text Box 19">
          <a:extLst>
            <a:ext uri="{FF2B5EF4-FFF2-40B4-BE49-F238E27FC236}">
              <a16:creationId xmlns:a16="http://schemas.microsoft.com/office/drawing/2014/main" id="{00000000-0008-0000-0500-000043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28" name="Text Box 16">
          <a:extLst>
            <a:ext uri="{FF2B5EF4-FFF2-40B4-BE49-F238E27FC236}">
              <a16:creationId xmlns:a16="http://schemas.microsoft.com/office/drawing/2014/main" id="{00000000-0008-0000-0500-00004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29" name="Text Box 17">
          <a:extLst>
            <a:ext uri="{FF2B5EF4-FFF2-40B4-BE49-F238E27FC236}">
              <a16:creationId xmlns:a16="http://schemas.microsoft.com/office/drawing/2014/main" id="{00000000-0008-0000-0500-00004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30" name="Text Box 18">
          <a:extLst>
            <a:ext uri="{FF2B5EF4-FFF2-40B4-BE49-F238E27FC236}">
              <a16:creationId xmlns:a16="http://schemas.microsoft.com/office/drawing/2014/main" id="{00000000-0008-0000-0500-00004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31" name="Text Box 19">
          <a:extLst>
            <a:ext uri="{FF2B5EF4-FFF2-40B4-BE49-F238E27FC236}">
              <a16:creationId xmlns:a16="http://schemas.microsoft.com/office/drawing/2014/main" id="{00000000-0008-0000-0500-000047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32" name="Text Box 16">
          <a:extLst>
            <a:ext uri="{FF2B5EF4-FFF2-40B4-BE49-F238E27FC236}">
              <a16:creationId xmlns:a16="http://schemas.microsoft.com/office/drawing/2014/main" id="{00000000-0008-0000-0500-00004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33" name="Text Box 17">
          <a:extLst>
            <a:ext uri="{FF2B5EF4-FFF2-40B4-BE49-F238E27FC236}">
              <a16:creationId xmlns:a16="http://schemas.microsoft.com/office/drawing/2014/main" id="{00000000-0008-0000-0500-00004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34" name="Text Box 18">
          <a:extLst>
            <a:ext uri="{FF2B5EF4-FFF2-40B4-BE49-F238E27FC236}">
              <a16:creationId xmlns:a16="http://schemas.microsoft.com/office/drawing/2014/main" id="{00000000-0008-0000-0500-00004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35" name="Text Box 19">
          <a:extLst>
            <a:ext uri="{FF2B5EF4-FFF2-40B4-BE49-F238E27FC236}">
              <a16:creationId xmlns:a16="http://schemas.microsoft.com/office/drawing/2014/main" id="{00000000-0008-0000-0500-00004B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636" name="Text Box 15">
          <a:extLst>
            <a:ext uri="{FF2B5EF4-FFF2-40B4-BE49-F238E27FC236}">
              <a16:creationId xmlns:a16="http://schemas.microsoft.com/office/drawing/2014/main" id="{00000000-0008-0000-0500-00004C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37" name="Text Box 16">
          <a:extLst>
            <a:ext uri="{FF2B5EF4-FFF2-40B4-BE49-F238E27FC236}">
              <a16:creationId xmlns:a16="http://schemas.microsoft.com/office/drawing/2014/main" id="{00000000-0008-0000-0500-00004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38" name="Text Box 17">
          <a:extLst>
            <a:ext uri="{FF2B5EF4-FFF2-40B4-BE49-F238E27FC236}">
              <a16:creationId xmlns:a16="http://schemas.microsoft.com/office/drawing/2014/main" id="{00000000-0008-0000-0500-00004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39" name="Text Box 18">
          <a:extLst>
            <a:ext uri="{FF2B5EF4-FFF2-40B4-BE49-F238E27FC236}">
              <a16:creationId xmlns:a16="http://schemas.microsoft.com/office/drawing/2014/main" id="{00000000-0008-0000-0500-00004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40" name="Text Box 19">
          <a:extLst>
            <a:ext uri="{FF2B5EF4-FFF2-40B4-BE49-F238E27FC236}">
              <a16:creationId xmlns:a16="http://schemas.microsoft.com/office/drawing/2014/main" id="{00000000-0008-0000-0500-00005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641" name="Text Box 15">
          <a:extLst>
            <a:ext uri="{FF2B5EF4-FFF2-40B4-BE49-F238E27FC236}">
              <a16:creationId xmlns:a16="http://schemas.microsoft.com/office/drawing/2014/main" id="{00000000-0008-0000-0500-000051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42" name="Text Box 16">
          <a:extLst>
            <a:ext uri="{FF2B5EF4-FFF2-40B4-BE49-F238E27FC236}">
              <a16:creationId xmlns:a16="http://schemas.microsoft.com/office/drawing/2014/main" id="{00000000-0008-0000-0500-00005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43" name="Text Box 17">
          <a:extLst>
            <a:ext uri="{FF2B5EF4-FFF2-40B4-BE49-F238E27FC236}">
              <a16:creationId xmlns:a16="http://schemas.microsoft.com/office/drawing/2014/main" id="{00000000-0008-0000-0500-00005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44" name="Text Box 18">
          <a:extLst>
            <a:ext uri="{FF2B5EF4-FFF2-40B4-BE49-F238E27FC236}">
              <a16:creationId xmlns:a16="http://schemas.microsoft.com/office/drawing/2014/main" id="{00000000-0008-0000-0500-00005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5" name="Text Box 16">
          <a:extLst>
            <a:ext uri="{FF2B5EF4-FFF2-40B4-BE49-F238E27FC236}">
              <a16:creationId xmlns:a16="http://schemas.microsoft.com/office/drawing/2014/main" id="{00000000-0008-0000-0500-00005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6" name="Text Box 17">
          <a:extLst>
            <a:ext uri="{FF2B5EF4-FFF2-40B4-BE49-F238E27FC236}">
              <a16:creationId xmlns:a16="http://schemas.microsoft.com/office/drawing/2014/main" id="{00000000-0008-0000-0500-00005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7" name="Text Box 18">
          <a:extLst>
            <a:ext uri="{FF2B5EF4-FFF2-40B4-BE49-F238E27FC236}">
              <a16:creationId xmlns:a16="http://schemas.microsoft.com/office/drawing/2014/main" id="{00000000-0008-0000-0500-00005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8" name="Text Box 19">
          <a:extLst>
            <a:ext uri="{FF2B5EF4-FFF2-40B4-BE49-F238E27FC236}">
              <a16:creationId xmlns:a16="http://schemas.microsoft.com/office/drawing/2014/main" id="{00000000-0008-0000-0500-00005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9" name="Text Box 16">
          <a:extLst>
            <a:ext uri="{FF2B5EF4-FFF2-40B4-BE49-F238E27FC236}">
              <a16:creationId xmlns:a16="http://schemas.microsoft.com/office/drawing/2014/main" id="{00000000-0008-0000-0500-00005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50" name="Text Box 17">
          <a:extLst>
            <a:ext uri="{FF2B5EF4-FFF2-40B4-BE49-F238E27FC236}">
              <a16:creationId xmlns:a16="http://schemas.microsoft.com/office/drawing/2014/main" id="{00000000-0008-0000-0500-00005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51" name="Text Box 18">
          <a:extLst>
            <a:ext uri="{FF2B5EF4-FFF2-40B4-BE49-F238E27FC236}">
              <a16:creationId xmlns:a16="http://schemas.microsoft.com/office/drawing/2014/main" id="{00000000-0008-0000-0500-00005B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652" name="Text Box 15">
          <a:extLst>
            <a:ext uri="{FF2B5EF4-FFF2-40B4-BE49-F238E27FC236}">
              <a16:creationId xmlns:a16="http://schemas.microsoft.com/office/drawing/2014/main" id="{00000000-0008-0000-0500-00005C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53" name="Text Box 16">
          <a:extLst>
            <a:ext uri="{FF2B5EF4-FFF2-40B4-BE49-F238E27FC236}">
              <a16:creationId xmlns:a16="http://schemas.microsoft.com/office/drawing/2014/main" id="{00000000-0008-0000-0500-00005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54" name="Text Box 17">
          <a:extLst>
            <a:ext uri="{FF2B5EF4-FFF2-40B4-BE49-F238E27FC236}">
              <a16:creationId xmlns:a16="http://schemas.microsoft.com/office/drawing/2014/main" id="{00000000-0008-0000-0500-00005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55" name="Text Box 18">
          <a:extLst>
            <a:ext uri="{FF2B5EF4-FFF2-40B4-BE49-F238E27FC236}">
              <a16:creationId xmlns:a16="http://schemas.microsoft.com/office/drawing/2014/main" id="{00000000-0008-0000-0500-00005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56" name="Text Box 19">
          <a:extLst>
            <a:ext uri="{FF2B5EF4-FFF2-40B4-BE49-F238E27FC236}">
              <a16:creationId xmlns:a16="http://schemas.microsoft.com/office/drawing/2014/main" id="{00000000-0008-0000-0500-00006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57" name="Text Box 16">
          <a:extLst>
            <a:ext uri="{FF2B5EF4-FFF2-40B4-BE49-F238E27FC236}">
              <a16:creationId xmlns:a16="http://schemas.microsoft.com/office/drawing/2014/main" id="{00000000-0008-0000-0500-00006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58" name="Text Box 17">
          <a:extLst>
            <a:ext uri="{FF2B5EF4-FFF2-40B4-BE49-F238E27FC236}">
              <a16:creationId xmlns:a16="http://schemas.microsoft.com/office/drawing/2014/main" id="{00000000-0008-0000-0500-00006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59" name="Text Box 18">
          <a:extLst>
            <a:ext uri="{FF2B5EF4-FFF2-40B4-BE49-F238E27FC236}">
              <a16:creationId xmlns:a16="http://schemas.microsoft.com/office/drawing/2014/main" id="{00000000-0008-0000-0500-00006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60" name="Text Box 19">
          <a:extLst>
            <a:ext uri="{FF2B5EF4-FFF2-40B4-BE49-F238E27FC236}">
              <a16:creationId xmlns:a16="http://schemas.microsoft.com/office/drawing/2014/main" id="{00000000-0008-0000-0500-00006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661" name="Text Box 16">
          <a:extLst>
            <a:ext uri="{FF2B5EF4-FFF2-40B4-BE49-F238E27FC236}">
              <a16:creationId xmlns:a16="http://schemas.microsoft.com/office/drawing/2014/main" id="{00000000-0008-0000-0500-00006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662" name="Text Box 17">
          <a:extLst>
            <a:ext uri="{FF2B5EF4-FFF2-40B4-BE49-F238E27FC236}">
              <a16:creationId xmlns:a16="http://schemas.microsoft.com/office/drawing/2014/main" id="{00000000-0008-0000-0500-00006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663" name="Text Box 18">
          <a:extLst>
            <a:ext uri="{FF2B5EF4-FFF2-40B4-BE49-F238E27FC236}">
              <a16:creationId xmlns:a16="http://schemas.microsoft.com/office/drawing/2014/main" id="{00000000-0008-0000-0500-00006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664" name="Text Box 19">
          <a:extLst>
            <a:ext uri="{FF2B5EF4-FFF2-40B4-BE49-F238E27FC236}">
              <a16:creationId xmlns:a16="http://schemas.microsoft.com/office/drawing/2014/main" id="{00000000-0008-0000-0500-00006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665" name="Text Box 15">
          <a:extLst>
            <a:ext uri="{FF2B5EF4-FFF2-40B4-BE49-F238E27FC236}">
              <a16:creationId xmlns:a16="http://schemas.microsoft.com/office/drawing/2014/main" id="{00000000-0008-0000-0500-00006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66" name="Text Box 16">
          <a:extLst>
            <a:ext uri="{FF2B5EF4-FFF2-40B4-BE49-F238E27FC236}">
              <a16:creationId xmlns:a16="http://schemas.microsoft.com/office/drawing/2014/main" id="{00000000-0008-0000-0500-00006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67" name="Text Box 17">
          <a:extLst>
            <a:ext uri="{FF2B5EF4-FFF2-40B4-BE49-F238E27FC236}">
              <a16:creationId xmlns:a16="http://schemas.microsoft.com/office/drawing/2014/main" id="{00000000-0008-0000-0500-00006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68" name="Text Box 18">
          <a:extLst>
            <a:ext uri="{FF2B5EF4-FFF2-40B4-BE49-F238E27FC236}">
              <a16:creationId xmlns:a16="http://schemas.microsoft.com/office/drawing/2014/main" id="{00000000-0008-0000-0500-00006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69" name="Text Box 19">
          <a:extLst>
            <a:ext uri="{FF2B5EF4-FFF2-40B4-BE49-F238E27FC236}">
              <a16:creationId xmlns:a16="http://schemas.microsoft.com/office/drawing/2014/main" id="{00000000-0008-0000-0500-00006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70" name="Text Box 16">
          <a:extLst>
            <a:ext uri="{FF2B5EF4-FFF2-40B4-BE49-F238E27FC236}">
              <a16:creationId xmlns:a16="http://schemas.microsoft.com/office/drawing/2014/main" id="{00000000-0008-0000-0500-00006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71" name="Text Box 17">
          <a:extLst>
            <a:ext uri="{FF2B5EF4-FFF2-40B4-BE49-F238E27FC236}">
              <a16:creationId xmlns:a16="http://schemas.microsoft.com/office/drawing/2014/main" id="{00000000-0008-0000-0500-00006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54</xdr:row>
      <xdr:rowOff>15875</xdr:rowOff>
    </xdr:from>
    <xdr:ext cx="95250" cy="171450"/>
    <xdr:sp macro="" textlink="">
      <xdr:nvSpPr>
        <xdr:cNvPr id="2672" name="Text Box 18">
          <a:extLst>
            <a:ext uri="{FF2B5EF4-FFF2-40B4-BE49-F238E27FC236}">
              <a16:creationId xmlns:a16="http://schemas.microsoft.com/office/drawing/2014/main" id="{00000000-0008-0000-0500-000070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3" name="Text Box 16">
          <a:extLst>
            <a:ext uri="{FF2B5EF4-FFF2-40B4-BE49-F238E27FC236}">
              <a16:creationId xmlns:a16="http://schemas.microsoft.com/office/drawing/2014/main" id="{00000000-0008-0000-0500-00007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4" name="Text Box 17">
          <a:extLst>
            <a:ext uri="{FF2B5EF4-FFF2-40B4-BE49-F238E27FC236}">
              <a16:creationId xmlns:a16="http://schemas.microsoft.com/office/drawing/2014/main" id="{00000000-0008-0000-0500-00007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5" name="Text Box 18">
          <a:extLst>
            <a:ext uri="{FF2B5EF4-FFF2-40B4-BE49-F238E27FC236}">
              <a16:creationId xmlns:a16="http://schemas.microsoft.com/office/drawing/2014/main" id="{00000000-0008-0000-0500-00007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6" name="Text Box 19">
          <a:extLst>
            <a:ext uri="{FF2B5EF4-FFF2-40B4-BE49-F238E27FC236}">
              <a16:creationId xmlns:a16="http://schemas.microsoft.com/office/drawing/2014/main" id="{00000000-0008-0000-0500-00007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7" name="Text Box 16">
          <a:extLst>
            <a:ext uri="{FF2B5EF4-FFF2-40B4-BE49-F238E27FC236}">
              <a16:creationId xmlns:a16="http://schemas.microsoft.com/office/drawing/2014/main" id="{00000000-0008-0000-0500-00007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678" name="Text Box 15">
          <a:extLst>
            <a:ext uri="{FF2B5EF4-FFF2-40B4-BE49-F238E27FC236}">
              <a16:creationId xmlns:a16="http://schemas.microsoft.com/office/drawing/2014/main" id="{00000000-0008-0000-0500-000076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2679" name="Text Box 15">
          <a:extLst>
            <a:ext uri="{FF2B5EF4-FFF2-40B4-BE49-F238E27FC236}">
              <a16:creationId xmlns:a16="http://schemas.microsoft.com/office/drawing/2014/main" id="{00000000-0008-0000-0500-000077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2680" name="Text Box 15">
          <a:extLst>
            <a:ext uri="{FF2B5EF4-FFF2-40B4-BE49-F238E27FC236}">
              <a16:creationId xmlns:a16="http://schemas.microsoft.com/office/drawing/2014/main" id="{00000000-0008-0000-0500-000078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2682" name="Text Box 15">
          <a:extLst>
            <a:ext uri="{FF2B5EF4-FFF2-40B4-BE49-F238E27FC236}">
              <a16:creationId xmlns:a16="http://schemas.microsoft.com/office/drawing/2014/main" id="{00000000-0008-0000-0500-00007A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2683" name="Text Box 15">
          <a:extLst>
            <a:ext uri="{FF2B5EF4-FFF2-40B4-BE49-F238E27FC236}">
              <a16:creationId xmlns:a16="http://schemas.microsoft.com/office/drawing/2014/main" id="{00000000-0008-0000-0500-00007B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684" name="Text Box 15">
          <a:extLst>
            <a:ext uri="{FF2B5EF4-FFF2-40B4-BE49-F238E27FC236}">
              <a16:creationId xmlns:a16="http://schemas.microsoft.com/office/drawing/2014/main" id="{00000000-0008-0000-0500-00007C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85" name="Text Box 16">
          <a:extLst>
            <a:ext uri="{FF2B5EF4-FFF2-40B4-BE49-F238E27FC236}">
              <a16:creationId xmlns:a16="http://schemas.microsoft.com/office/drawing/2014/main" id="{00000000-0008-0000-0500-00007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86" name="Text Box 17">
          <a:extLst>
            <a:ext uri="{FF2B5EF4-FFF2-40B4-BE49-F238E27FC236}">
              <a16:creationId xmlns:a16="http://schemas.microsoft.com/office/drawing/2014/main" id="{00000000-0008-0000-0500-00007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87" name="Text Box 18">
          <a:extLst>
            <a:ext uri="{FF2B5EF4-FFF2-40B4-BE49-F238E27FC236}">
              <a16:creationId xmlns:a16="http://schemas.microsoft.com/office/drawing/2014/main" id="{00000000-0008-0000-0500-00007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88" name="Text Box 19">
          <a:extLst>
            <a:ext uri="{FF2B5EF4-FFF2-40B4-BE49-F238E27FC236}">
              <a16:creationId xmlns:a16="http://schemas.microsoft.com/office/drawing/2014/main" id="{00000000-0008-0000-0500-00008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689" name="Text Box 16">
          <a:extLst>
            <a:ext uri="{FF2B5EF4-FFF2-40B4-BE49-F238E27FC236}">
              <a16:creationId xmlns:a16="http://schemas.microsoft.com/office/drawing/2014/main" id="{00000000-0008-0000-0500-00008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690" name="Text Box 17">
          <a:extLst>
            <a:ext uri="{FF2B5EF4-FFF2-40B4-BE49-F238E27FC236}">
              <a16:creationId xmlns:a16="http://schemas.microsoft.com/office/drawing/2014/main" id="{00000000-0008-0000-0500-00008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691" name="Text Box 18">
          <a:extLst>
            <a:ext uri="{FF2B5EF4-FFF2-40B4-BE49-F238E27FC236}">
              <a16:creationId xmlns:a16="http://schemas.microsoft.com/office/drawing/2014/main" id="{00000000-0008-0000-0500-00008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692" name="Text Box 19">
          <a:extLst>
            <a:ext uri="{FF2B5EF4-FFF2-40B4-BE49-F238E27FC236}">
              <a16:creationId xmlns:a16="http://schemas.microsoft.com/office/drawing/2014/main" id="{00000000-0008-0000-0500-00008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93" name="Text Box 16">
          <a:extLst>
            <a:ext uri="{FF2B5EF4-FFF2-40B4-BE49-F238E27FC236}">
              <a16:creationId xmlns:a16="http://schemas.microsoft.com/office/drawing/2014/main" id="{00000000-0008-0000-0500-00008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94" name="Text Box 17">
          <a:extLst>
            <a:ext uri="{FF2B5EF4-FFF2-40B4-BE49-F238E27FC236}">
              <a16:creationId xmlns:a16="http://schemas.microsoft.com/office/drawing/2014/main" id="{00000000-0008-0000-0500-00008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95" name="Text Box 18">
          <a:extLst>
            <a:ext uri="{FF2B5EF4-FFF2-40B4-BE49-F238E27FC236}">
              <a16:creationId xmlns:a16="http://schemas.microsoft.com/office/drawing/2014/main" id="{00000000-0008-0000-0500-00008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96" name="Text Box 19">
          <a:extLst>
            <a:ext uri="{FF2B5EF4-FFF2-40B4-BE49-F238E27FC236}">
              <a16:creationId xmlns:a16="http://schemas.microsoft.com/office/drawing/2014/main" id="{00000000-0008-0000-0500-00008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697" name="Text Box 15">
          <a:extLst>
            <a:ext uri="{FF2B5EF4-FFF2-40B4-BE49-F238E27FC236}">
              <a16:creationId xmlns:a16="http://schemas.microsoft.com/office/drawing/2014/main" id="{00000000-0008-0000-0500-00008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98" name="Text Box 16">
          <a:extLst>
            <a:ext uri="{FF2B5EF4-FFF2-40B4-BE49-F238E27FC236}">
              <a16:creationId xmlns:a16="http://schemas.microsoft.com/office/drawing/2014/main" id="{00000000-0008-0000-0500-00008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99" name="Text Box 17">
          <a:extLst>
            <a:ext uri="{FF2B5EF4-FFF2-40B4-BE49-F238E27FC236}">
              <a16:creationId xmlns:a16="http://schemas.microsoft.com/office/drawing/2014/main" id="{00000000-0008-0000-0500-00008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00" name="Text Box 18">
          <a:extLst>
            <a:ext uri="{FF2B5EF4-FFF2-40B4-BE49-F238E27FC236}">
              <a16:creationId xmlns:a16="http://schemas.microsoft.com/office/drawing/2014/main" id="{00000000-0008-0000-0500-00008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01" name="Text Box 19">
          <a:extLst>
            <a:ext uri="{FF2B5EF4-FFF2-40B4-BE49-F238E27FC236}">
              <a16:creationId xmlns:a16="http://schemas.microsoft.com/office/drawing/2014/main" id="{00000000-0008-0000-0500-00008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02" name="Text Box 16">
          <a:extLst>
            <a:ext uri="{FF2B5EF4-FFF2-40B4-BE49-F238E27FC236}">
              <a16:creationId xmlns:a16="http://schemas.microsoft.com/office/drawing/2014/main" id="{00000000-0008-0000-0500-00008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03" name="Text Box 17">
          <a:extLst>
            <a:ext uri="{FF2B5EF4-FFF2-40B4-BE49-F238E27FC236}">
              <a16:creationId xmlns:a16="http://schemas.microsoft.com/office/drawing/2014/main" id="{00000000-0008-0000-0500-00008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04" name="Text Box 18">
          <a:extLst>
            <a:ext uri="{FF2B5EF4-FFF2-40B4-BE49-F238E27FC236}">
              <a16:creationId xmlns:a16="http://schemas.microsoft.com/office/drawing/2014/main" id="{00000000-0008-0000-0500-00009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5" name="Text Box 16">
          <a:extLst>
            <a:ext uri="{FF2B5EF4-FFF2-40B4-BE49-F238E27FC236}">
              <a16:creationId xmlns:a16="http://schemas.microsoft.com/office/drawing/2014/main" id="{00000000-0008-0000-0500-00009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6" name="Text Box 17">
          <a:extLst>
            <a:ext uri="{FF2B5EF4-FFF2-40B4-BE49-F238E27FC236}">
              <a16:creationId xmlns:a16="http://schemas.microsoft.com/office/drawing/2014/main" id="{00000000-0008-0000-0500-00009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7" name="Text Box 18">
          <a:extLst>
            <a:ext uri="{FF2B5EF4-FFF2-40B4-BE49-F238E27FC236}">
              <a16:creationId xmlns:a16="http://schemas.microsoft.com/office/drawing/2014/main" id="{00000000-0008-0000-0500-00009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8" name="Text Box 19">
          <a:extLst>
            <a:ext uri="{FF2B5EF4-FFF2-40B4-BE49-F238E27FC236}">
              <a16:creationId xmlns:a16="http://schemas.microsoft.com/office/drawing/2014/main" id="{00000000-0008-0000-0500-00009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9" name="Text Box 16">
          <a:extLst>
            <a:ext uri="{FF2B5EF4-FFF2-40B4-BE49-F238E27FC236}">
              <a16:creationId xmlns:a16="http://schemas.microsoft.com/office/drawing/2014/main" id="{00000000-0008-0000-0500-00009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10" name="Text Box 17">
          <a:extLst>
            <a:ext uri="{FF2B5EF4-FFF2-40B4-BE49-F238E27FC236}">
              <a16:creationId xmlns:a16="http://schemas.microsoft.com/office/drawing/2014/main" id="{00000000-0008-0000-0500-00009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11" name="Text Box 18">
          <a:extLst>
            <a:ext uri="{FF2B5EF4-FFF2-40B4-BE49-F238E27FC236}">
              <a16:creationId xmlns:a16="http://schemas.microsoft.com/office/drawing/2014/main" id="{00000000-0008-0000-0500-00009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12" name="Text Box 19">
          <a:extLst>
            <a:ext uri="{FF2B5EF4-FFF2-40B4-BE49-F238E27FC236}">
              <a16:creationId xmlns:a16="http://schemas.microsoft.com/office/drawing/2014/main" id="{00000000-0008-0000-0500-00009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2713" name="Text Box 15">
          <a:extLst>
            <a:ext uri="{FF2B5EF4-FFF2-40B4-BE49-F238E27FC236}">
              <a16:creationId xmlns:a16="http://schemas.microsoft.com/office/drawing/2014/main" id="{00000000-0008-0000-0500-000099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2714" name="Text Box 15">
          <a:extLst>
            <a:ext uri="{FF2B5EF4-FFF2-40B4-BE49-F238E27FC236}">
              <a16:creationId xmlns:a16="http://schemas.microsoft.com/office/drawing/2014/main" id="{00000000-0008-0000-0500-00009A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2716" name="Text Box 15">
          <a:extLst>
            <a:ext uri="{FF2B5EF4-FFF2-40B4-BE49-F238E27FC236}">
              <a16:creationId xmlns:a16="http://schemas.microsoft.com/office/drawing/2014/main" id="{00000000-0008-0000-0500-00009C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2717" name="Text Box 15">
          <a:extLst>
            <a:ext uri="{FF2B5EF4-FFF2-40B4-BE49-F238E27FC236}">
              <a16:creationId xmlns:a16="http://schemas.microsoft.com/office/drawing/2014/main" id="{00000000-0008-0000-0500-00009D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213632"/>
    <xdr:sp macro="" textlink="">
      <xdr:nvSpPr>
        <xdr:cNvPr id="2718" name="Text Box 15">
          <a:extLst>
            <a:ext uri="{FF2B5EF4-FFF2-40B4-BE49-F238E27FC236}">
              <a16:creationId xmlns:a16="http://schemas.microsoft.com/office/drawing/2014/main" id="{00000000-0008-0000-0500-00009E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19" name="Text Box 16">
          <a:extLst>
            <a:ext uri="{FF2B5EF4-FFF2-40B4-BE49-F238E27FC236}">
              <a16:creationId xmlns:a16="http://schemas.microsoft.com/office/drawing/2014/main" id="{00000000-0008-0000-0500-00009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20" name="Text Box 17">
          <a:extLst>
            <a:ext uri="{FF2B5EF4-FFF2-40B4-BE49-F238E27FC236}">
              <a16:creationId xmlns:a16="http://schemas.microsoft.com/office/drawing/2014/main" id="{00000000-0008-0000-0500-0000A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21" name="Text Box 18">
          <a:extLst>
            <a:ext uri="{FF2B5EF4-FFF2-40B4-BE49-F238E27FC236}">
              <a16:creationId xmlns:a16="http://schemas.microsoft.com/office/drawing/2014/main" id="{00000000-0008-0000-0500-0000A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22" name="Text Box 19">
          <a:extLst>
            <a:ext uri="{FF2B5EF4-FFF2-40B4-BE49-F238E27FC236}">
              <a16:creationId xmlns:a16="http://schemas.microsoft.com/office/drawing/2014/main" id="{00000000-0008-0000-0500-0000A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23" name="Text Box 16">
          <a:extLst>
            <a:ext uri="{FF2B5EF4-FFF2-40B4-BE49-F238E27FC236}">
              <a16:creationId xmlns:a16="http://schemas.microsoft.com/office/drawing/2014/main" id="{00000000-0008-0000-0500-0000A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24" name="Text Box 17">
          <a:extLst>
            <a:ext uri="{FF2B5EF4-FFF2-40B4-BE49-F238E27FC236}">
              <a16:creationId xmlns:a16="http://schemas.microsoft.com/office/drawing/2014/main" id="{00000000-0008-0000-0500-0000A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25" name="Text Box 18">
          <a:extLst>
            <a:ext uri="{FF2B5EF4-FFF2-40B4-BE49-F238E27FC236}">
              <a16:creationId xmlns:a16="http://schemas.microsoft.com/office/drawing/2014/main" id="{00000000-0008-0000-0500-0000A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26" name="Text Box 19">
          <a:extLst>
            <a:ext uri="{FF2B5EF4-FFF2-40B4-BE49-F238E27FC236}">
              <a16:creationId xmlns:a16="http://schemas.microsoft.com/office/drawing/2014/main" id="{00000000-0008-0000-0500-0000A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727" name="Text Box 16">
          <a:extLst>
            <a:ext uri="{FF2B5EF4-FFF2-40B4-BE49-F238E27FC236}">
              <a16:creationId xmlns:a16="http://schemas.microsoft.com/office/drawing/2014/main" id="{00000000-0008-0000-0500-0000A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728" name="Text Box 17">
          <a:extLst>
            <a:ext uri="{FF2B5EF4-FFF2-40B4-BE49-F238E27FC236}">
              <a16:creationId xmlns:a16="http://schemas.microsoft.com/office/drawing/2014/main" id="{00000000-0008-0000-0500-0000A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729" name="Text Box 18">
          <a:extLst>
            <a:ext uri="{FF2B5EF4-FFF2-40B4-BE49-F238E27FC236}">
              <a16:creationId xmlns:a16="http://schemas.microsoft.com/office/drawing/2014/main" id="{00000000-0008-0000-0500-0000A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730" name="Text Box 19">
          <a:extLst>
            <a:ext uri="{FF2B5EF4-FFF2-40B4-BE49-F238E27FC236}">
              <a16:creationId xmlns:a16="http://schemas.microsoft.com/office/drawing/2014/main" id="{00000000-0008-0000-0500-0000A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731" name="Text Box 15">
          <a:extLst>
            <a:ext uri="{FF2B5EF4-FFF2-40B4-BE49-F238E27FC236}">
              <a16:creationId xmlns:a16="http://schemas.microsoft.com/office/drawing/2014/main" id="{00000000-0008-0000-0500-0000AB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32" name="Text Box 16">
          <a:extLst>
            <a:ext uri="{FF2B5EF4-FFF2-40B4-BE49-F238E27FC236}">
              <a16:creationId xmlns:a16="http://schemas.microsoft.com/office/drawing/2014/main" id="{00000000-0008-0000-0500-0000A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33" name="Text Box 17">
          <a:extLst>
            <a:ext uri="{FF2B5EF4-FFF2-40B4-BE49-F238E27FC236}">
              <a16:creationId xmlns:a16="http://schemas.microsoft.com/office/drawing/2014/main" id="{00000000-0008-0000-0500-0000A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34" name="Text Box 18">
          <a:extLst>
            <a:ext uri="{FF2B5EF4-FFF2-40B4-BE49-F238E27FC236}">
              <a16:creationId xmlns:a16="http://schemas.microsoft.com/office/drawing/2014/main" id="{00000000-0008-0000-0500-0000A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35" name="Text Box 19">
          <a:extLst>
            <a:ext uri="{FF2B5EF4-FFF2-40B4-BE49-F238E27FC236}">
              <a16:creationId xmlns:a16="http://schemas.microsoft.com/office/drawing/2014/main" id="{00000000-0008-0000-0500-0000A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2736" name="Text Box 15">
          <a:extLst>
            <a:ext uri="{FF2B5EF4-FFF2-40B4-BE49-F238E27FC236}">
              <a16:creationId xmlns:a16="http://schemas.microsoft.com/office/drawing/2014/main" id="{00000000-0008-0000-0500-0000B0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37" name="Text Box 16">
          <a:extLst>
            <a:ext uri="{FF2B5EF4-FFF2-40B4-BE49-F238E27FC236}">
              <a16:creationId xmlns:a16="http://schemas.microsoft.com/office/drawing/2014/main" id="{00000000-0008-0000-0500-0000B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38" name="Text Box 17">
          <a:extLst>
            <a:ext uri="{FF2B5EF4-FFF2-40B4-BE49-F238E27FC236}">
              <a16:creationId xmlns:a16="http://schemas.microsoft.com/office/drawing/2014/main" id="{00000000-0008-0000-0500-0000B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39" name="Text Box 18">
          <a:extLst>
            <a:ext uri="{FF2B5EF4-FFF2-40B4-BE49-F238E27FC236}">
              <a16:creationId xmlns:a16="http://schemas.microsoft.com/office/drawing/2014/main" id="{00000000-0008-0000-0500-0000B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0" name="Text Box 16">
          <a:extLst>
            <a:ext uri="{FF2B5EF4-FFF2-40B4-BE49-F238E27FC236}">
              <a16:creationId xmlns:a16="http://schemas.microsoft.com/office/drawing/2014/main" id="{00000000-0008-0000-0500-0000B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1" name="Text Box 17">
          <a:extLst>
            <a:ext uri="{FF2B5EF4-FFF2-40B4-BE49-F238E27FC236}">
              <a16:creationId xmlns:a16="http://schemas.microsoft.com/office/drawing/2014/main" id="{00000000-0008-0000-0500-0000B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2" name="Text Box 18">
          <a:extLst>
            <a:ext uri="{FF2B5EF4-FFF2-40B4-BE49-F238E27FC236}">
              <a16:creationId xmlns:a16="http://schemas.microsoft.com/office/drawing/2014/main" id="{00000000-0008-0000-0500-0000B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3" name="Text Box 19">
          <a:extLst>
            <a:ext uri="{FF2B5EF4-FFF2-40B4-BE49-F238E27FC236}">
              <a16:creationId xmlns:a16="http://schemas.microsoft.com/office/drawing/2014/main" id="{00000000-0008-0000-0500-0000B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4" name="Text Box 16">
          <a:extLst>
            <a:ext uri="{FF2B5EF4-FFF2-40B4-BE49-F238E27FC236}">
              <a16:creationId xmlns:a16="http://schemas.microsoft.com/office/drawing/2014/main" id="{00000000-0008-0000-0500-0000B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5" name="Text Box 17">
          <a:extLst>
            <a:ext uri="{FF2B5EF4-FFF2-40B4-BE49-F238E27FC236}">
              <a16:creationId xmlns:a16="http://schemas.microsoft.com/office/drawing/2014/main" id="{00000000-0008-0000-0500-0000B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6" name="Text Box 18">
          <a:extLst>
            <a:ext uri="{FF2B5EF4-FFF2-40B4-BE49-F238E27FC236}">
              <a16:creationId xmlns:a16="http://schemas.microsoft.com/office/drawing/2014/main" id="{00000000-0008-0000-0500-0000B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60</xdr:row>
      <xdr:rowOff>170392</xdr:rowOff>
    </xdr:from>
    <xdr:ext cx="95250" cy="213632"/>
    <xdr:sp macro="" textlink="">
      <xdr:nvSpPr>
        <xdr:cNvPr id="2747" name="Text Box 15">
          <a:extLst>
            <a:ext uri="{FF2B5EF4-FFF2-40B4-BE49-F238E27FC236}">
              <a16:creationId xmlns:a16="http://schemas.microsoft.com/office/drawing/2014/main" id="{00000000-0008-0000-0500-0000BB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48" name="Text Box 16">
          <a:extLst>
            <a:ext uri="{FF2B5EF4-FFF2-40B4-BE49-F238E27FC236}">
              <a16:creationId xmlns:a16="http://schemas.microsoft.com/office/drawing/2014/main" id="{00000000-0008-0000-0500-0000B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49" name="Text Box 17">
          <a:extLst>
            <a:ext uri="{FF2B5EF4-FFF2-40B4-BE49-F238E27FC236}">
              <a16:creationId xmlns:a16="http://schemas.microsoft.com/office/drawing/2014/main" id="{00000000-0008-0000-0500-0000B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50" name="Text Box 18">
          <a:extLst>
            <a:ext uri="{FF2B5EF4-FFF2-40B4-BE49-F238E27FC236}">
              <a16:creationId xmlns:a16="http://schemas.microsoft.com/office/drawing/2014/main" id="{00000000-0008-0000-0500-0000B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51" name="Text Box 19">
          <a:extLst>
            <a:ext uri="{FF2B5EF4-FFF2-40B4-BE49-F238E27FC236}">
              <a16:creationId xmlns:a16="http://schemas.microsoft.com/office/drawing/2014/main" id="{00000000-0008-0000-0500-0000B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52" name="Text Box 16">
          <a:extLst>
            <a:ext uri="{FF2B5EF4-FFF2-40B4-BE49-F238E27FC236}">
              <a16:creationId xmlns:a16="http://schemas.microsoft.com/office/drawing/2014/main" id="{00000000-0008-0000-0500-0000C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53" name="Text Box 17">
          <a:extLst>
            <a:ext uri="{FF2B5EF4-FFF2-40B4-BE49-F238E27FC236}">
              <a16:creationId xmlns:a16="http://schemas.microsoft.com/office/drawing/2014/main" id="{00000000-0008-0000-0500-0000C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54" name="Text Box 18">
          <a:extLst>
            <a:ext uri="{FF2B5EF4-FFF2-40B4-BE49-F238E27FC236}">
              <a16:creationId xmlns:a16="http://schemas.microsoft.com/office/drawing/2014/main" id="{00000000-0008-0000-0500-0000C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55" name="Text Box 19">
          <a:extLst>
            <a:ext uri="{FF2B5EF4-FFF2-40B4-BE49-F238E27FC236}">
              <a16:creationId xmlns:a16="http://schemas.microsoft.com/office/drawing/2014/main" id="{00000000-0008-0000-0500-0000C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756" name="Text Box 16">
          <a:extLst>
            <a:ext uri="{FF2B5EF4-FFF2-40B4-BE49-F238E27FC236}">
              <a16:creationId xmlns:a16="http://schemas.microsoft.com/office/drawing/2014/main" id="{00000000-0008-0000-0500-0000C4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757" name="Text Box 17">
          <a:extLst>
            <a:ext uri="{FF2B5EF4-FFF2-40B4-BE49-F238E27FC236}">
              <a16:creationId xmlns:a16="http://schemas.microsoft.com/office/drawing/2014/main" id="{00000000-0008-0000-0500-0000C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758" name="Text Box 18">
          <a:extLst>
            <a:ext uri="{FF2B5EF4-FFF2-40B4-BE49-F238E27FC236}">
              <a16:creationId xmlns:a16="http://schemas.microsoft.com/office/drawing/2014/main" id="{00000000-0008-0000-0500-0000C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759" name="Text Box 19">
          <a:extLst>
            <a:ext uri="{FF2B5EF4-FFF2-40B4-BE49-F238E27FC236}">
              <a16:creationId xmlns:a16="http://schemas.microsoft.com/office/drawing/2014/main" id="{00000000-0008-0000-0500-0000C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760" name="Text Box 15">
          <a:extLst>
            <a:ext uri="{FF2B5EF4-FFF2-40B4-BE49-F238E27FC236}">
              <a16:creationId xmlns:a16="http://schemas.microsoft.com/office/drawing/2014/main" id="{00000000-0008-0000-0500-0000C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61" name="Text Box 16">
          <a:extLst>
            <a:ext uri="{FF2B5EF4-FFF2-40B4-BE49-F238E27FC236}">
              <a16:creationId xmlns:a16="http://schemas.microsoft.com/office/drawing/2014/main" id="{00000000-0008-0000-0500-0000C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62" name="Text Box 17">
          <a:extLst>
            <a:ext uri="{FF2B5EF4-FFF2-40B4-BE49-F238E27FC236}">
              <a16:creationId xmlns:a16="http://schemas.microsoft.com/office/drawing/2014/main" id="{00000000-0008-0000-0500-0000C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63" name="Text Box 18">
          <a:extLst>
            <a:ext uri="{FF2B5EF4-FFF2-40B4-BE49-F238E27FC236}">
              <a16:creationId xmlns:a16="http://schemas.microsoft.com/office/drawing/2014/main" id="{00000000-0008-0000-0500-0000C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64" name="Text Box 19">
          <a:extLst>
            <a:ext uri="{FF2B5EF4-FFF2-40B4-BE49-F238E27FC236}">
              <a16:creationId xmlns:a16="http://schemas.microsoft.com/office/drawing/2014/main" id="{00000000-0008-0000-0500-0000C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65" name="Text Box 16">
          <a:extLst>
            <a:ext uri="{FF2B5EF4-FFF2-40B4-BE49-F238E27FC236}">
              <a16:creationId xmlns:a16="http://schemas.microsoft.com/office/drawing/2014/main" id="{00000000-0008-0000-0500-0000C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66" name="Text Box 17">
          <a:extLst>
            <a:ext uri="{FF2B5EF4-FFF2-40B4-BE49-F238E27FC236}">
              <a16:creationId xmlns:a16="http://schemas.microsoft.com/office/drawing/2014/main" id="{00000000-0008-0000-0500-0000C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60</xdr:row>
      <xdr:rowOff>15875</xdr:rowOff>
    </xdr:from>
    <xdr:ext cx="95250" cy="171450"/>
    <xdr:sp macro="" textlink="">
      <xdr:nvSpPr>
        <xdr:cNvPr id="2767" name="Text Box 18">
          <a:extLst>
            <a:ext uri="{FF2B5EF4-FFF2-40B4-BE49-F238E27FC236}">
              <a16:creationId xmlns:a16="http://schemas.microsoft.com/office/drawing/2014/main" id="{00000000-0008-0000-0500-0000CF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68" name="Text Box 16">
          <a:extLst>
            <a:ext uri="{FF2B5EF4-FFF2-40B4-BE49-F238E27FC236}">
              <a16:creationId xmlns:a16="http://schemas.microsoft.com/office/drawing/2014/main" id="{00000000-0008-0000-0500-0000D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69" name="Text Box 17">
          <a:extLst>
            <a:ext uri="{FF2B5EF4-FFF2-40B4-BE49-F238E27FC236}">
              <a16:creationId xmlns:a16="http://schemas.microsoft.com/office/drawing/2014/main" id="{00000000-0008-0000-0500-0000D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70" name="Text Box 18">
          <a:extLst>
            <a:ext uri="{FF2B5EF4-FFF2-40B4-BE49-F238E27FC236}">
              <a16:creationId xmlns:a16="http://schemas.microsoft.com/office/drawing/2014/main" id="{00000000-0008-0000-0500-0000D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71" name="Text Box 19">
          <a:extLst>
            <a:ext uri="{FF2B5EF4-FFF2-40B4-BE49-F238E27FC236}">
              <a16:creationId xmlns:a16="http://schemas.microsoft.com/office/drawing/2014/main" id="{00000000-0008-0000-0500-0000D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72" name="Text Box 16">
          <a:extLst>
            <a:ext uri="{FF2B5EF4-FFF2-40B4-BE49-F238E27FC236}">
              <a16:creationId xmlns:a16="http://schemas.microsoft.com/office/drawing/2014/main" id="{00000000-0008-0000-0500-0000D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60</xdr:row>
      <xdr:rowOff>170392</xdr:rowOff>
    </xdr:from>
    <xdr:ext cx="95250" cy="213632"/>
    <xdr:sp macro="" textlink="">
      <xdr:nvSpPr>
        <xdr:cNvPr id="2773" name="Text Box 15">
          <a:extLst>
            <a:ext uri="{FF2B5EF4-FFF2-40B4-BE49-F238E27FC236}">
              <a16:creationId xmlns:a16="http://schemas.microsoft.com/office/drawing/2014/main" id="{00000000-0008-0000-0500-0000D5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2774" name="Text Box 15">
          <a:extLst>
            <a:ext uri="{FF2B5EF4-FFF2-40B4-BE49-F238E27FC236}">
              <a16:creationId xmlns:a16="http://schemas.microsoft.com/office/drawing/2014/main" id="{00000000-0008-0000-0500-0000D6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2775" name="Text Box 15">
          <a:extLst>
            <a:ext uri="{FF2B5EF4-FFF2-40B4-BE49-F238E27FC236}">
              <a16:creationId xmlns:a16="http://schemas.microsoft.com/office/drawing/2014/main" id="{00000000-0008-0000-0500-0000D7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2777" name="Text Box 15">
          <a:extLst>
            <a:ext uri="{FF2B5EF4-FFF2-40B4-BE49-F238E27FC236}">
              <a16:creationId xmlns:a16="http://schemas.microsoft.com/office/drawing/2014/main" id="{00000000-0008-0000-0500-0000D9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2778" name="Text Box 15">
          <a:extLst>
            <a:ext uri="{FF2B5EF4-FFF2-40B4-BE49-F238E27FC236}">
              <a16:creationId xmlns:a16="http://schemas.microsoft.com/office/drawing/2014/main" id="{00000000-0008-0000-0500-0000DA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60</xdr:row>
      <xdr:rowOff>170392</xdr:rowOff>
    </xdr:from>
    <xdr:ext cx="95250" cy="213632"/>
    <xdr:sp macro="" textlink="">
      <xdr:nvSpPr>
        <xdr:cNvPr id="2779" name="Text Box 15">
          <a:extLst>
            <a:ext uri="{FF2B5EF4-FFF2-40B4-BE49-F238E27FC236}">
              <a16:creationId xmlns:a16="http://schemas.microsoft.com/office/drawing/2014/main" id="{00000000-0008-0000-0500-0000DB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80" name="Text Box 16">
          <a:extLst>
            <a:ext uri="{FF2B5EF4-FFF2-40B4-BE49-F238E27FC236}">
              <a16:creationId xmlns:a16="http://schemas.microsoft.com/office/drawing/2014/main" id="{00000000-0008-0000-0500-0000D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81" name="Text Box 17">
          <a:extLst>
            <a:ext uri="{FF2B5EF4-FFF2-40B4-BE49-F238E27FC236}">
              <a16:creationId xmlns:a16="http://schemas.microsoft.com/office/drawing/2014/main" id="{00000000-0008-0000-0500-0000D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82" name="Text Box 18">
          <a:extLst>
            <a:ext uri="{FF2B5EF4-FFF2-40B4-BE49-F238E27FC236}">
              <a16:creationId xmlns:a16="http://schemas.microsoft.com/office/drawing/2014/main" id="{00000000-0008-0000-0500-0000D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83" name="Text Box 19">
          <a:extLst>
            <a:ext uri="{FF2B5EF4-FFF2-40B4-BE49-F238E27FC236}">
              <a16:creationId xmlns:a16="http://schemas.microsoft.com/office/drawing/2014/main" id="{00000000-0008-0000-0500-0000D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84" name="Text Box 16">
          <a:extLst>
            <a:ext uri="{FF2B5EF4-FFF2-40B4-BE49-F238E27FC236}">
              <a16:creationId xmlns:a16="http://schemas.microsoft.com/office/drawing/2014/main" id="{00000000-0008-0000-0500-0000E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85" name="Text Box 17">
          <a:extLst>
            <a:ext uri="{FF2B5EF4-FFF2-40B4-BE49-F238E27FC236}">
              <a16:creationId xmlns:a16="http://schemas.microsoft.com/office/drawing/2014/main" id="{00000000-0008-0000-0500-0000E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86" name="Text Box 18">
          <a:extLst>
            <a:ext uri="{FF2B5EF4-FFF2-40B4-BE49-F238E27FC236}">
              <a16:creationId xmlns:a16="http://schemas.microsoft.com/office/drawing/2014/main" id="{00000000-0008-0000-0500-0000E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87" name="Text Box 19">
          <a:extLst>
            <a:ext uri="{FF2B5EF4-FFF2-40B4-BE49-F238E27FC236}">
              <a16:creationId xmlns:a16="http://schemas.microsoft.com/office/drawing/2014/main" id="{00000000-0008-0000-0500-0000E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88" name="Text Box 16">
          <a:extLst>
            <a:ext uri="{FF2B5EF4-FFF2-40B4-BE49-F238E27FC236}">
              <a16:creationId xmlns:a16="http://schemas.microsoft.com/office/drawing/2014/main" id="{00000000-0008-0000-0500-0000E4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89" name="Text Box 17">
          <a:extLst>
            <a:ext uri="{FF2B5EF4-FFF2-40B4-BE49-F238E27FC236}">
              <a16:creationId xmlns:a16="http://schemas.microsoft.com/office/drawing/2014/main" id="{00000000-0008-0000-0500-0000E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90" name="Text Box 18">
          <a:extLst>
            <a:ext uri="{FF2B5EF4-FFF2-40B4-BE49-F238E27FC236}">
              <a16:creationId xmlns:a16="http://schemas.microsoft.com/office/drawing/2014/main" id="{00000000-0008-0000-0500-0000E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91" name="Text Box 19">
          <a:extLst>
            <a:ext uri="{FF2B5EF4-FFF2-40B4-BE49-F238E27FC236}">
              <a16:creationId xmlns:a16="http://schemas.microsoft.com/office/drawing/2014/main" id="{00000000-0008-0000-0500-0000E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792" name="Text Box 15">
          <a:extLst>
            <a:ext uri="{FF2B5EF4-FFF2-40B4-BE49-F238E27FC236}">
              <a16:creationId xmlns:a16="http://schemas.microsoft.com/office/drawing/2014/main" id="{00000000-0008-0000-0500-0000E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93" name="Text Box 16">
          <a:extLst>
            <a:ext uri="{FF2B5EF4-FFF2-40B4-BE49-F238E27FC236}">
              <a16:creationId xmlns:a16="http://schemas.microsoft.com/office/drawing/2014/main" id="{00000000-0008-0000-0500-0000E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94" name="Text Box 17">
          <a:extLst>
            <a:ext uri="{FF2B5EF4-FFF2-40B4-BE49-F238E27FC236}">
              <a16:creationId xmlns:a16="http://schemas.microsoft.com/office/drawing/2014/main" id="{00000000-0008-0000-0500-0000E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95" name="Text Box 18">
          <a:extLst>
            <a:ext uri="{FF2B5EF4-FFF2-40B4-BE49-F238E27FC236}">
              <a16:creationId xmlns:a16="http://schemas.microsoft.com/office/drawing/2014/main" id="{00000000-0008-0000-0500-0000E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96" name="Text Box 19">
          <a:extLst>
            <a:ext uri="{FF2B5EF4-FFF2-40B4-BE49-F238E27FC236}">
              <a16:creationId xmlns:a16="http://schemas.microsoft.com/office/drawing/2014/main" id="{00000000-0008-0000-0500-0000E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97" name="Text Box 16">
          <a:extLst>
            <a:ext uri="{FF2B5EF4-FFF2-40B4-BE49-F238E27FC236}">
              <a16:creationId xmlns:a16="http://schemas.microsoft.com/office/drawing/2014/main" id="{00000000-0008-0000-0500-0000E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98" name="Text Box 17">
          <a:extLst>
            <a:ext uri="{FF2B5EF4-FFF2-40B4-BE49-F238E27FC236}">
              <a16:creationId xmlns:a16="http://schemas.microsoft.com/office/drawing/2014/main" id="{00000000-0008-0000-0500-0000E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99" name="Text Box 18">
          <a:extLst>
            <a:ext uri="{FF2B5EF4-FFF2-40B4-BE49-F238E27FC236}">
              <a16:creationId xmlns:a16="http://schemas.microsoft.com/office/drawing/2014/main" id="{00000000-0008-0000-0500-0000E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0" name="Text Box 16">
          <a:extLst>
            <a:ext uri="{FF2B5EF4-FFF2-40B4-BE49-F238E27FC236}">
              <a16:creationId xmlns:a16="http://schemas.microsoft.com/office/drawing/2014/main" id="{00000000-0008-0000-0500-0000F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1" name="Text Box 17">
          <a:extLst>
            <a:ext uri="{FF2B5EF4-FFF2-40B4-BE49-F238E27FC236}">
              <a16:creationId xmlns:a16="http://schemas.microsoft.com/office/drawing/2014/main" id="{00000000-0008-0000-0500-0000F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2" name="Text Box 18">
          <a:extLst>
            <a:ext uri="{FF2B5EF4-FFF2-40B4-BE49-F238E27FC236}">
              <a16:creationId xmlns:a16="http://schemas.microsoft.com/office/drawing/2014/main" id="{00000000-0008-0000-0500-0000F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3" name="Text Box 19">
          <a:extLst>
            <a:ext uri="{FF2B5EF4-FFF2-40B4-BE49-F238E27FC236}">
              <a16:creationId xmlns:a16="http://schemas.microsoft.com/office/drawing/2014/main" id="{00000000-0008-0000-0500-0000F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4" name="Text Box 16">
          <a:extLst>
            <a:ext uri="{FF2B5EF4-FFF2-40B4-BE49-F238E27FC236}">
              <a16:creationId xmlns:a16="http://schemas.microsoft.com/office/drawing/2014/main" id="{00000000-0008-0000-0500-0000F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5" name="Text Box 17">
          <a:extLst>
            <a:ext uri="{FF2B5EF4-FFF2-40B4-BE49-F238E27FC236}">
              <a16:creationId xmlns:a16="http://schemas.microsoft.com/office/drawing/2014/main" id="{00000000-0008-0000-0500-0000F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6" name="Text Box 18">
          <a:extLst>
            <a:ext uri="{FF2B5EF4-FFF2-40B4-BE49-F238E27FC236}">
              <a16:creationId xmlns:a16="http://schemas.microsoft.com/office/drawing/2014/main" id="{00000000-0008-0000-0500-0000F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7" name="Text Box 19">
          <a:extLst>
            <a:ext uri="{FF2B5EF4-FFF2-40B4-BE49-F238E27FC236}">
              <a16:creationId xmlns:a16="http://schemas.microsoft.com/office/drawing/2014/main" id="{00000000-0008-0000-0500-0000F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56743"/>
    <xdr:sp macro="" textlink="">
      <xdr:nvSpPr>
        <xdr:cNvPr id="2808" name="Text Box 15">
          <a:extLst>
            <a:ext uri="{FF2B5EF4-FFF2-40B4-BE49-F238E27FC236}">
              <a16:creationId xmlns:a16="http://schemas.microsoft.com/office/drawing/2014/main" id="{00000000-0008-0000-0500-0000F8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2809" name="Text Box 15">
          <a:extLst>
            <a:ext uri="{FF2B5EF4-FFF2-40B4-BE49-F238E27FC236}">
              <a16:creationId xmlns:a16="http://schemas.microsoft.com/office/drawing/2014/main" id="{00000000-0008-0000-0500-0000F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2811" name="Text Box 15">
          <a:extLst>
            <a:ext uri="{FF2B5EF4-FFF2-40B4-BE49-F238E27FC236}">
              <a16:creationId xmlns:a16="http://schemas.microsoft.com/office/drawing/2014/main" id="{00000000-0008-0000-0500-0000F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2812" name="Text Box 15">
          <a:extLst>
            <a:ext uri="{FF2B5EF4-FFF2-40B4-BE49-F238E27FC236}">
              <a16:creationId xmlns:a16="http://schemas.microsoft.com/office/drawing/2014/main" id="{00000000-0008-0000-0500-0000F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213632"/>
    <xdr:sp macro="" textlink="">
      <xdr:nvSpPr>
        <xdr:cNvPr id="2813" name="Text Box 15">
          <a:extLst>
            <a:ext uri="{FF2B5EF4-FFF2-40B4-BE49-F238E27FC236}">
              <a16:creationId xmlns:a16="http://schemas.microsoft.com/office/drawing/2014/main" id="{00000000-0008-0000-0500-0000FD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14" name="Text Box 16">
          <a:extLst>
            <a:ext uri="{FF2B5EF4-FFF2-40B4-BE49-F238E27FC236}">
              <a16:creationId xmlns:a16="http://schemas.microsoft.com/office/drawing/2014/main" id="{00000000-0008-0000-0500-0000F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15" name="Text Box 17">
          <a:extLst>
            <a:ext uri="{FF2B5EF4-FFF2-40B4-BE49-F238E27FC236}">
              <a16:creationId xmlns:a16="http://schemas.microsoft.com/office/drawing/2014/main" id="{00000000-0008-0000-0500-0000F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16" name="Text Box 18">
          <a:extLst>
            <a:ext uri="{FF2B5EF4-FFF2-40B4-BE49-F238E27FC236}">
              <a16:creationId xmlns:a16="http://schemas.microsoft.com/office/drawing/2014/main" id="{00000000-0008-0000-0500-00000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17" name="Text Box 19">
          <a:extLst>
            <a:ext uri="{FF2B5EF4-FFF2-40B4-BE49-F238E27FC236}">
              <a16:creationId xmlns:a16="http://schemas.microsoft.com/office/drawing/2014/main" id="{00000000-0008-0000-0500-000001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18" name="Text Box 16">
          <a:extLst>
            <a:ext uri="{FF2B5EF4-FFF2-40B4-BE49-F238E27FC236}">
              <a16:creationId xmlns:a16="http://schemas.microsoft.com/office/drawing/2014/main" id="{00000000-0008-0000-0500-00000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19" name="Text Box 17">
          <a:extLst>
            <a:ext uri="{FF2B5EF4-FFF2-40B4-BE49-F238E27FC236}">
              <a16:creationId xmlns:a16="http://schemas.microsoft.com/office/drawing/2014/main" id="{00000000-0008-0000-0500-00000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20" name="Text Box 18">
          <a:extLst>
            <a:ext uri="{FF2B5EF4-FFF2-40B4-BE49-F238E27FC236}">
              <a16:creationId xmlns:a16="http://schemas.microsoft.com/office/drawing/2014/main" id="{00000000-0008-0000-0500-00000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21" name="Text Box 19">
          <a:extLst>
            <a:ext uri="{FF2B5EF4-FFF2-40B4-BE49-F238E27FC236}">
              <a16:creationId xmlns:a16="http://schemas.microsoft.com/office/drawing/2014/main" id="{00000000-0008-0000-0500-000005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822" name="Text Box 16">
          <a:extLst>
            <a:ext uri="{FF2B5EF4-FFF2-40B4-BE49-F238E27FC236}">
              <a16:creationId xmlns:a16="http://schemas.microsoft.com/office/drawing/2014/main" id="{00000000-0008-0000-0500-00000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823" name="Text Box 17">
          <a:extLst>
            <a:ext uri="{FF2B5EF4-FFF2-40B4-BE49-F238E27FC236}">
              <a16:creationId xmlns:a16="http://schemas.microsoft.com/office/drawing/2014/main" id="{00000000-0008-0000-0500-00000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824" name="Text Box 18">
          <a:extLst>
            <a:ext uri="{FF2B5EF4-FFF2-40B4-BE49-F238E27FC236}">
              <a16:creationId xmlns:a16="http://schemas.microsoft.com/office/drawing/2014/main" id="{00000000-0008-0000-0500-00000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825" name="Text Box 19">
          <a:extLst>
            <a:ext uri="{FF2B5EF4-FFF2-40B4-BE49-F238E27FC236}">
              <a16:creationId xmlns:a16="http://schemas.microsoft.com/office/drawing/2014/main" id="{00000000-0008-0000-0500-000009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826" name="Text Box 15">
          <a:extLst>
            <a:ext uri="{FF2B5EF4-FFF2-40B4-BE49-F238E27FC236}">
              <a16:creationId xmlns:a16="http://schemas.microsoft.com/office/drawing/2014/main" id="{00000000-0008-0000-0500-00000A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27" name="Text Box 16">
          <a:extLst>
            <a:ext uri="{FF2B5EF4-FFF2-40B4-BE49-F238E27FC236}">
              <a16:creationId xmlns:a16="http://schemas.microsoft.com/office/drawing/2014/main" id="{00000000-0008-0000-0500-00000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28" name="Text Box 17">
          <a:extLst>
            <a:ext uri="{FF2B5EF4-FFF2-40B4-BE49-F238E27FC236}">
              <a16:creationId xmlns:a16="http://schemas.microsoft.com/office/drawing/2014/main" id="{00000000-0008-0000-0500-00000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29" name="Text Box 18">
          <a:extLst>
            <a:ext uri="{FF2B5EF4-FFF2-40B4-BE49-F238E27FC236}">
              <a16:creationId xmlns:a16="http://schemas.microsoft.com/office/drawing/2014/main" id="{00000000-0008-0000-0500-00000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30" name="Text Box 19">
          <a:extLst>
            <a:ext uri="{FF2B5EF4-FFF2-40B4-BE49-F238E27FC236}">
              <a16:creationId xmlns:a16="http://schemas.microsoft.com/office/drawing/2014/main" id="{00000000-0008-0000-0500-00000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2831" name="Text Box 15">
          <a:extLst>
            <a:ext uri="{FF2B5EF4-FFF2-40B4-BE49-F238E27FC236}">
              <a16:creationId xmlns:a16="http://schemas.microsoft.com/office/drawing/2014/main" id="{00000000-0008-0000-0500-00000F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32" name="Text Box 16">
          <a:extLst>
            <a:ext uri="{FF2B5EF4-FFF2-40B4-BE49-F238E27FC236}">
              <a16:creationId xmlns:a16="http://schemas.microsoft.com/office/drawing/2014/main" id="{00000000-0008-0000-0500-00001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33" name="Text Box 17">
          <a:extLst>
            <a:ext uri="{FF2B5EF4-FFF2-40B4-BE49-F238E27FC236}">
              <a16:creationId xmlns:a16="http://schemas.microsoft.com/office/drawing/2014/main" id="{00000000-0008-0000-0500-00001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34" name="Text Box 18">
          <a:extLst>
            <a:ext uri="{FF2B5EF4-FFF2-40B4-BE49-F238E27FC236}">
              <a16:creationId xmlns:a16="http://schemas.microsoft.com/office/drawing/2014/main" id="{00000000-0008-0000-0500-00001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5" name="Text Box 16">
          <a:extLst>
            <a:ext uri="{FF2B5EF4-FFF2-40B4-BE49-F238E27FC236}">
              <a16:creationId xmlns:a16="http://schemas.microsoft.com/office/drawing/2014/main" id="{00000000-0008-0000-0500-00001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6" name="Text Box 17">
          <a:extLst>
            <a:ext uri="{FF2B5EF4-FFF2-40B4-BE49-F238E27FC236}">
              <a16:creationId xmlns:a16="http://schemas.microsoft.com/office/drawing/2014/main" id="{00000000-0008-0000-0500-00001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7" name="Text Box 18">
          <a:extLst>
            <a:ext uri="{FF2B5EF4-FFF2-40B4-BE49-F238E27FC236}">
              <a16:creationId xmlns:a16="http://schemas.microsoft.com/office/drawing/2014/main" id="{00000000-0008-0000-0500-00001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8" name="Text Box 19">
          <a:extLst>
            <a:ext uri="{FF2B5EF4-FFF2-40B4-BE49-F238E27FC236}">
              <a16:creationId xmlns:a16="http://schemas.microsoft.com/office/drawing/2014/main" id="{00000000-0008-0000-0500-00001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9" name="Text Box 16">
          <a:extLst>
            <a:ext uri="{FF2B5EF4-FFF2-40B4-BE49-F238E27FC236}">
              <a16:creationId xmlns:a16="http://schemas.microsoft.com/office/drawing/2014/main" id="{00000000-0008-0000-0500-00001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40" name="Text Box 17">
          <a:extLst>
            <a:ext uri="{FF2B5EF4-FFF2-40B4-BE49-F238E27FC236}">
              <a16:creationId xmlns:a16="http://schemas.microsoft.com/office/drawing/2014/main" id="{00000000-0008-0000-0500-00001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41" name="Text Box 18">
          <a:extLst>
            <a:ext uri="{FF2B5EF4-FFF2-40B4-BE49-F238E27FC236}">
              <a16:creationId xmlns:a16="http://schemas.microsoft.com/office/drawing/2014/main" id="{00000000-0008-0000-0500-000019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2842" name="Text Box 15">
          <a:extLst>
            <a:ext uri="{FF2B5EF4-FFF2-40B4-BE49-F238E27FC236}">
              <a16:creationId xmlns:a16="http://schemas.microsoft.com/office/drawing/2014/main" id="{00000000-0008-0000-0500-00001A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43" name="Text Box 16">
          <a:extLst>
            <a:ext uri="{FF2B5EF4-FFF2-40B4-BE49-F238E27FC236}">
              <a16:creationId xmlns:a16="http://schemas.microsoft.com/office/drawing/2014/main" id="{00000000-0008-0000-0500-00001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44" name="Text Box 17">
          <a:extLst>
            <a:ext uri="{FF2B5EF4-FFF2-40B4-BE49-F238E27FC236}">
              <a16:creationId xmlns:a16="http://schemas.microsoft.com/office/drawing/2014/main" id="{00000000-0008-0000-0500-00001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45" name="Text Box 18">
          <a:extLst>
            <a:ext uri="{FF2B5EF4-FFF2-40B4-BE49-F238E27FC236}">
              <a16:creationId xmlns:a16="http://schemas.microsoft.com/office/drawing/2014/main" id="{00000000-0008-0000-0500-00001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46" name="Text Box 19">
          <a:extLst>
            <a:ext uri="{FF2B5EF4-FFF2-40B4-BE49-F238E27FC236}">
              <a16:creationId xmlns:a16="http://schemas.microsoft.com/office/drawing/2014/main" id="{00000000-0008-0000-0500-00001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47" name="Text Box 16">
          <a:extLst>
            <a:ext uri="{FF2B5EF4-FFF2-40B4-BE49-F238E27FC236}">
              <a16:creationId xmlns:a16="http://schemas.microsoft.com/office/drawing/2014/main" id="{00000000-0008-0000-0500-00001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48" name="Text Box 17">
          <a:extLst>
            <a:ext uri="{FF2B5EF4-FFF2-40B4-BE49-F238E27FC236}">
              <a16:creationId xmlns:a16="http://schemas.microsoft.com/office/drawing/2014/main" id="{00000000-0008-0000-0500-00002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49" name="Text Box 18">
          <a:extLst>
            <a:ext uri="{FF2B5EF4-FFF2-40B4-BE49-F238E27FC236}">
              <a16:creationId xmlns:a16="http://schemas.microsoft.com/office/drawing/2014/main" id="{00000000-0008-0000-0500-00002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50" name="Text Box 19">
          <a:extLst>
            <a:ext uri="{FF2B5EF4-FFF2-40B4-BE49-F238E27FC236}">
              <a16:creationId xmlns:a16="http://schemas.microsoft.com/office/drawing/2014/main" id="{00000000-0008-0000-0500-00002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851" name="Text Box 16">
          <a:extLst>
            <a:ext uri="{FF2B5EF4-FFF2-40B4-BE49-F238E27FC236}">
              <a16:creationId xmlns:a16="http://schemas.microsoft.com/office/drawing/2014/main" id="{00000000-0008-0000-0500-00002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852" name="Text Box 17">
          <a:extLst>
            <a:ext uri="{FF2B5EF4-FFF2-40B4-BE49-F238E27FC236}">
              <a16:creationId xmlns:a16="http://schemas.microsoft.com/office/drawing/2014/main" id="{00000000-0008-0000-0500-00002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853" name="Text Box 18">
          <a:extLst>
            <a:ext uri="{FF2B5EF4-FFF2-40B4-BE49-F238E27FC236}">
              <a16:creationId xmlns:a16="http://schemas.microsoft.com/office/drawing/2014/main" id="{00000000-0008-0000-0500-00002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854" name="Text Box 19">
          <a:extLst>
            <a:ext uri="{FF2B5EF4-FFF2-40B4-BE49-F238E27FC236}">
              <a16:creationId xmlns:a16="http://schemas.microsoft.com/office/drawing/2014/main" id="{00000000-0008-0000-0500-000026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855" name="Text Box 15">
          <a:extLst>
            <a:ext uri="{FF2B5EF4-FFF2-40B4-BE49-F238E27FC236}">
              <a16:creationId xmlns:a16="http://schemas.microsoft.com/office/drawing/2014/main" id="{00000000-0008-0000-0500-00002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56" name="Text Box 16">
          <a:extLst>
            <a:ext uri="{FF2B5EF4-FFF2-40B4-BE49-F238E27FC236}">
              <a16:creationId xmlns:a16="http://schemas.microsoft.com/office/drawing/2014/main" id="{00000000-0008-0000-0500-00002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57" name="Text Box 17">
          <a:extLst>
            <a:ext uri="{FF2B5EF4-FFF2-40B4-BE49-F238E27FC236}">
              <a16:creationId xmlns:a16="http://schemas.microsoft.com/office/drawing/2014/main" id="{00000000-0008-0000-0500-00002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58" name="Text Box 18">
          <a:extLst>
            <a:ext uri="{FF2B5EF4-FFF2-40B4-BE49-F238E27FC236}">
              <a16:creationId xmlns:a16="http://schemas.microsoft.com/office/drawing/2014/main" id="{00000000-0008-0000-0500-00002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59" name="Text Box 19">
          <a:extLst>
            <a:ext uri="{FF2B5EF4-FFF2-40B4-BE49-F238E27FC236}">
              <a16:creationId xmlns:a16="http://schemas.microsoft.com/office/drawing/2014/main" id="{00000000-0008-0000-0500-00002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60" name="Text Box 16">
          <a:extLst>
            <a:ext uri="{FF2B5EF4-FFF2-40B4-BE49-F238E27FC236}">
              <a16:creationId xmlns:a16="http://schemas.microsoft.com/office/drawing/2014/main" id="{00000000-0008-0000-0500-00002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61" name="Text Box 17">
          <a:extLst>
            <a:ext uri="{FF2B5EF4-FFF2-40B4-BE49-F238E27FC236}">
              <a16:creationId xmlns:a16="http://schemas.microsoft.com/office/drawing/2014/main" id="{00000000-0008-0000-0500-00002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66</xdr:row>
      <xdr:rowOff>15875</xdr:rowOff>
    </xdr:from>
    <xdr:ext cx="95250" cy="171450"/>
    <xdr:sp macro="" textlink="">
      <xdr:nvSpPr>
        <xdr:cNvPr id="2862" name="Text Box 18">
          <a:extLst>
            <a:ext uri="{FF2B5EF4-FFF2-40B4-BE49-F238E27FC236}">
              <a16:creationId xmlns:a16="http://schemas.microsoft.com/office/drawing/2014/main" id="{00000000-0008-0000-0500-00002E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3" name="Text Box 16">
          <a:extLst>
            <a:ext uri="{FF2B5EF4-FFF2-40B4-BE49-F238E27FC236}">
              <a16:creationId xmlns:a16="http://schemas.microsoft.com/office/drawing/2014/main" id="{00000000-0008-0000-0500-00002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4" name="Text Box 17">
          <a:extLst>
            <a:ext uri="{FF2B5EF4-FFF2-40B4-BE49-F238E27FC236}">
              <a16:creationId xmlns:a16="http://schemas.microsoft.com/office/drawing/2014/main" id="{00000000-0008-0000-0500-00003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5" name="Text Box 18">
          <a:extLst>
            <a:ext uri="{FF2B5EF4-FFF2-40B4-BE49-F238E27FC236}">
              <a16:creationId xmlns:a16="http://schemas.microsoft.com/office/drawing/2014/main" id="{00000000-0008-0000-0500-00003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6" name="Text Box 19">
          <a:extLst>
            <a:ext uri="{FF2B5EF4-FFF2-40B4-BE49-F238E27FC236}">
              <a16:creationId xmlns:a16="http://schemas.microsoft.com/office/drawing/2014/main" id="{00000000-0008-0000-0500-00003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7" name="Text Box 16">
          <a:extLst>
            <a:ext uri="{FF2B5EF4-FFF2-40B4-BE49-F238E27FC236}">
              <a16:creationId xmlns:a16="http://schemas.microsoft.com/office/drawing/2014/main" id="{00000000-0008-0000-0500-00003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2868" name="Text Box 15">
          <a:extLst>
            <a:ext uri="{FF2B5EF4-FFF2-40B4-BE49-F238E27FC236}">
              <a16:creationId xmlns:a16="http://schemas.microsoft.com/office/drawing/2014/main" id="{00000000-0008-0000-0500-000034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2869" name="Text Box 15">
          <a:extLst>
            <a:ext uri="{FF2B5EF4-FFF2-40B4-BE49-F238E27FC236}">
              <a16:creationId xmlns:a16="http://schemas.microsoft.com/office/drawing/2014/main" id="{00000000-0008-0000-0500-000035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2870" name="Text Box 15">
          <a:extLst>
            <a:ext uri="{FF2B5EF4-FFF2-40B4-BE49-F238E27FC236}">
              <a16:creationId xmlns:a16="http://schemas.microsoft.com/office/drawing/2014/main" id="{00000000-0008-0000-0500-000036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2872" name="Text Box 15">
          <a:extLst>
            <a:ext uri="{FF2B5EF4-FFF2-40B4-BE49-F238E27FC236}">
              <a16:creationId xmlns:a16="http://schemas.microsoft.com/office/drawing/2014/main" id="{00000000-0008-0000-0500-000038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2873" name="Text Box 15">
          <a:extLst>
            <a:ext uri="{FF2B5EF4-FFF2-40B4-BE49-F238E27FC236}">
              <a16:creationId xmlns:a16="http://schemas.microsoft.com/office/drawing/2014/main" id="{00000000-0008-0000-0500-000039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2874" name="Text Box 15">
          <a:extLst>
            <a:ext uri="{FF2B5EF4-FFF2-40B4-BE49-F238E27FC236}">
              <a16:creationId xmlns:a16="http://schemas.microsoft.com/office/drawing/2014/main" id="{00000000-0008-0000-0500-00003A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75" name="Text Box 16">
          <a:extLst>
            <a:ext uri="{FF2B5EF4-FFF2-40B4-BE49-F238E27FC236}">
              <a16:creationId xmlns:a16="http://schemas.microsoft.com/office/drawing/2014/main" id="{00000000-0008-0000-0500-00003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76" name="Text Box 17">
          <a:extLst>
            <a:ext uri="{FF2B5EF4-FFF2-40B4-BE49-F238E27FC236}">
              <a16:creationId xmlns:a16="http://schemas.microsoft.com/office/drawing/2014/main" id="{00000000-0008-0000-0500-00003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77" name="Text Box 18">
          <a:extLst>
            <a:ext uri="{FF2B5EF4-FFF2-40B4-BE49-F238E27FC236}">
              <a16:creationId xmlns:a16="http://schemas.microsoft.com/office/drawing/2014/main" id="{00000000-0008-0000-0500-00003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78" name="Text Box 19">
          <a:extLst>
            <a:ext uri="{FF2B5EF4-FFF2-40B4-BE49-F238E27FC236}">
              <a16:creationId xmlns:a16="http://schemas.microsoft.com/office/drawing/2014/main" id="{00000000-0008-0000-0500-00003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79" name="Text Box 16">
          <a:extLst>
            <a:ext uri="{FF2B5EF4-FFF2-40B4-BE49-F238E27FC236}">
              <a16:creationId xmlns:a16="http://schemas.microsoft.com/office/drawing/2014/main" id="{00000000-0008-0000-0500-00003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80" name="Text Box 17">
          <a:extLst>
            <a:ext uri="{FF2B5EF4-FFF2-40B4-BE49-F238E27FC236}">
              <a16:creationId xmlns:a16="http://schemas.microsoft.com/office/drawing/2014/main" id="{00000000-0008-0000-0500-00004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81" name="Text Box 18">
          <a:extLst>
            <a:ext uri="{FF2B5EF4-FFF2-40B4-BE49-F238E27FC236}">
              <a16:creationId xmlns:a16="http://schemas.microsoft.com/office/drawing/2014/main" id="{00000000-0008-0000-0500-00004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82" name="Text Box 19">
          <a:extLst>
            <a:ext uri="{FF2B5EF4-FFF2-40B4-BE49-F238E27FC236}">
              <a16:creationId xmlns:a16="http://schemas.microsoft.com/office/drawing/2014/main" id="{00000000-0008-0000-0500-00004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83" name="Text Box 16">
          <a:extLst>
            <a:ext uri="{FF2B5EF4-FFF2-40B4-BE49-F238E27FC236}">
              <a16:creationId xmlns:a16="http://schemas.microsoft.com/office/drawing/2014/main" id="{00000000-0008-0000-0500-00004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84" name="Text Box 17">
          <a:extLst>
            <a:ext uri="{FF2B5EF4-FFF2-40B4-BE49-F238E27FC236}">
              <a16:creationId xmlns:a16="http://schemas.microsoft.com/office/drawing/2014/main" id="{00000000-0008-0000-0500-00004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85" name="Text Box 18">
          <a:extLst>
            <a:ext uri="{FF2B5EF4-FFF2-40B4-BE49-F238E27FC236}">
              <a16:creationId xmlns:a16="http://schemas.microsoft.com/office/drawing/2014/main" id="{00000000-0008-0000-0500-00004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86" name="Text Box 19">
          <a:extLst>
            <a:ext uri="{FF2B5EF4-FFF2-40B4-BE49-F238E27FC236}">
              <a16:creationId xmlns:a16="http://schemas.microsoft.com/office/drawing/2014/main" id="{00000000-0008-0000-0500-00004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887" name="Text Box 15">
          <a:extLst>
            <a:ext uri="{FF2B5EF4-FFF2-40B4-BE49-F238E27FC236}">
              <a16:creationId xmlns:a16="http://schemas.microsoft.com/office/drawing/2014/main" id="{00000000-0008-0000-0500-00004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88" name="Text Box 16">
          <a:extLst>
            <a:ext uri="{FF2B5EF4-FFF2-40B4-BE49-F238E27FC236}">
              <a16:creationId xmlns:a16="http://schemas.microsoft.com/office/drawing/2014/main" id="{00000000-0008-0000-0500-00004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89" name="Text Box 17">
          <a:extLst>
            <a:ext uri="{FF2B5EF4-FFF2-40B4-BE49-F238E27FC236}">
              <a16:creationId xmlns:a16="http://schemas.microsoft.com/office/drawing/2014/main" id="{00000000-0008-0000-0500-00004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90" name="Text Box 18">
          <a:extLst>
            <a:ext uri="{FF2B5EF4-FFF2-40B4-BE49-F238E27FC236}">
              <a16:creationId xmlns:a16="http://schemas.microsoft.com/office/drawing/2014/main" id="{00000000-0008-0000-0500-00004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91" name="Text Box 19">
          <a:extLst>
            <a:ext uri="{FF2B5EF4-FFF2-40B4-BE49-F238E27FC236}">
              <a16:creationId xmlns:a16="http://schemas.microsoft.com/office/drawing/2014/main" id="{00000000-0008-0000-0500-00004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92" name="Text Box 16">
          <a:extLst>
            <a:ext uri="{FF2B5EF4-FFF2-40B4-BE49-F238E27FC236}">
              <a16:creationId xmlns:a16="http://schemas.microsoft.com/office/drawing/2014/main" id="{00000000-0008-0000-0500-00004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93" name="Text Box 17">
          <a:extLst>
            <a:ext uri="{FF2B5EF4-FFF2-40B4-BE49-F238E27FC236}">
              <a16:creationId xmlns:a16="http://schemas.microsoft.com/office/drawing/2014/main" id="{00000000-0008-0000-0500-00004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94" name="Text Box 18">
          <a:extLst>
            <a:ext uri="{FF2B5EF4-FFF2-40B4-BE49-F238E27FC236}">
              <a16:creationId xmlns:a16="http://schemas.microsoft.com/office/drawing/2014/main" id="{00000000-0008-0000-0500-00004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5" name="Text Box 16">
          <a:extLst>
            <a:ext uri="{FF2B5EF4-FFF2-40B4-BE49-F238E27FC236}">
              <a16:creationId xmlns:a16="http://schemas.microsoft.com/office/drawing/2014/main" id="{00000000-0008-0000-0500-00004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6" name="Text Box 17">
          <a:extLst>
            <a:ext uri="{FF2B5EF4-FFF2-40B4-BE49-F238E27FC236}">
              <a16:creationId xmlns:a16="http://schemas.microsoft.com/office/drawing/2014/main" id="{00000000-0008-0000-0500-00005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7" name="Text Box 18">
          <a:extLst>
            <a:ext uri="{FF2B5EF4-FFF2-40B4-BE49-F238E27FC236}">
              <a16:creationId xmlns:a16="http://schemas.microsoft.com/office/drawing/2014/main" id="{00000000-0008-0000-0500-00005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8" name="Text Box 19">
          <a:extLst>
            <a:ext uri="{FF2B5EF4-FFF2-40B4-BE49-F238E27FC236}">
              <a16:creationId xmlns:a16="http://schemas.microsoft.com/office/drawing/2014/main" id="{00000000-0008-0000-0500-00005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9" name="Text Box 16">
          <a:extLst>
            <a:ext uri="{FF2B5EF4-FFF2-40B4-BE49-F238E27FC236}">
              <a16:creationId xmlns:a16="http://schemas.microsoft.com/office/drawing/2014/main" id="{00000000-0008-0000-0500-00005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00" name="Text Box 17">
          <a:extLst>
            <a:ext uri="{FF2B5EF4-FFF2-40B4-BE49-F238E27FC236}">
              <a16:creationId xmlns:a16="http://schemas.microsoft.com/office/drawing/2014/main" id="{00000000-0008-0000-0500-00005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01" name="Text Box 18">
          <a:extLst>
            <a:ext uri="{FF2B5EF4-FFF2-40B4-BE49-F238E27FC236}">
              <a16:creationId xmlns:a16="http://schemas.microsoft.com/office/drawing/2014/main" id="{00000000-0008-0000-0500-00005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02" name="Text Box 19">
          <a:extLst>
            <a:ext uri="{FF2B5EF4-FFF2-40B4-BE49-F238E27FC236}">
              <a16:creationId xmlns:a16="http://schemas.microsoft.com/office/drawing/2014/main" id="{00000000-0008-0000-0500-00005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2903" name="Text Box 15">
          <a:extLst>
            <a:ext uri="{FF2B5EF4-FFF2-40B4-BE49-F238E27FC236}">
              <a16:creationId xmlns:a16="http://schemas.microsoft.com/office/drawing/2014/main" id="{00000000-0008-0000-0500-000057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2904" name="Text Box 15">
          <a:extLst>
            <a:ext uri="{FF2B5EF4-FFF2-40B4-BE49-F238E27FC236}">
              <a16:creationId xmlns:a16="http://schemas.microsoft.com/office/drawing/2014/main" id="{00000000-0008-0000-0500-000058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2906" name="Text Box 15">
          <a:extLst>
            <a:ext uri="{FF2B5EF4-FFF2-40B4-BE49-F238E27FC236}">
              <a16:creationId xmlns:a16="http://schemas.microsoft.com/office/drawing/2014/main" id="{00000000-0008-0000-0500-00005A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2907" name="Text Box 15">
          <a:extLst>
            <a:ext uri="{FF2B5EF4-FFF2-40B4-BE49-F238E27FC236}">
              <a16:creationId xmlns:a16="http://schemas.microsoft.com/office/drawing/2014/main" id="{00000000-0008-0000-0500-00005B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213632"/>
    <xdr:sp macro="" textlink="">
      <xdr:nvSpPr>
        <xdr:cNvPr id="2908" name="Text Box 15">
          <a:extLst>
            <a:ext uri="{FF2B5EF4-FFF2-40B4-BE49-F238E27FC236}">
              <a16:creationId xmlns:a16="http://schemas.microsoft.com/office/drawing/2014/main" id="{00000000-0008-0000-0500-00005C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09" name="Text Box 16">
          <a:extLst>
            <a:ext uri="{FF2B5EF4-FFF2-40B4-BE49-F238E27FC236}">
              <a16:creationId xmlns:a16="http://schemas.microsoft.com/office/drawing/2014/main" id="{00000000-0008-0000-0500-00005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10" name="Text Box 17">
          <a:extLst>
            <a:ext uri="{FF2B5EF4-FFF2-40B4-BE49-F238E27FC236}">
              <a16:creationId xmlns:a16="http://schemas.microsoft.com/office/drawing/2014/main" id="{00000000-0008-0000-0500-00005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11" name="Text Box 18">
          <a:extLst>
            <a:ext uri="{FF2B5EF4-FFF2-40B4-BE49-F238E27FC236}">
              <a16:creationId xmlns:a16="http://schemas.microsoft.com/office/drawing/2014/main" id="{00000000-0008-0000-0500-00005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12" name="Text Box 19">
          <a:extLst>
            <a:ext uri="{FF2B5EF4-FFF2-40B4-BE49-F238E27FC236}">
              <a16:creationId xmlns:a16="http://schemas.microsoft.com/office/drawing/2014/main" id="{00000000-0008-0000-0500-00006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13" name="Text Box 16">
          <a:extLst>
            <a:ext uri="{FF2B5EF4-FFF2-40B4-BE49-F238E27FC236}">
              <a16:creationId xmlns:a16="http://schemas.microsoft.com/office/drawing/2014/main" id="{00000000-0008-0000-0500-00006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14" name="Text Box 17">
          <a:extLst>
            <a:ext uri="{FF2B5EF4-FFF2-40B4-BE49-F238E27FC236}">
              <a16:creationId xmlns:a16="http://schemas.microsoft.com/office/drawing/2014/main" id="{00000000-0008-0000-0500-00006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15" name="Text Box 18">
          <a:extLst>
            <a:ext uri="{FF2B5EF4-FFF2-40B4-BE49-F238E27FC236}">
              <a16:creationId xmlns:a16="http://schemas.microsoft.com/office/drawing/2014/main" id="{00000000-0008-0000-0500-00006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16" name="Text Box 19">
          <a:extLst>
            <a:ext uri="{FF2B5EF4-FFF2-40B4-BE49-F238E27FC236}">
              <a16:creationId xmlns:a16="http://schemas.microsoft.com/office/drawing/2014/main" id="{00000000-0008-0000-0500-00006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917" name="Text Box 16">
          <a:extLst>
            <a:ext uri="{FF2B5EF4-FFF2-40B4-BE49-F238E27FC236}">
              <a16:creationId xmlns:a16="http://schemas.microsoft.com/office/drawing/2014/main" id="{00000000-0008-0000-0500-00006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918" name="Text Box 17">
          <a:extLst>
            <a:ext uri="{FF2B5EF4-FFF2-40B4-BE49-F238E27FC236}">
              <a16:creationId xmlns:a16="http://schemas.microsoft.com/office/drawing/2014/main" id="{00000000-0008-0000-0500-00006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919" name="Text Box 18">
          <a:extLst>
            <a:ext uri="{FF2B5EF4-FFF2-40B4-BE49-F238E27FC236}">
              <a16:creationId xmlns:a16="http://schemas.microsoft.com/office/drawing/2014/main" id="{00000000-0008-0000-0500-00006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920" name="Text Box 19">
          <a:extLst>
            <a:ext uri="{FF2B5EF4-FFF2-40B4-BE49-F238E27FC236}">
              <a16:creationId xmlns:a16="http://schemas.microsoft.com/office/drawing/2014/main" id="{00000000-0008-0000-0500-00006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921" name="Text Box 15">
          <a:extLst>
            <a:ext uri="{FF2B5EF4-FFF2-40B4-BE49-F238E27FC236}">
              <a16:creationId xmlns:a16="http://schemas.microsoft.com/office/drawing/2014/main" id="{00000000-0008-0000-0500-000069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22" name="Text Box 16">
          <a:extLst>
            <a:ext uri="{FF2B5EF4-FFF2-40B4-BE49-F238E27FC236}">
              <a16:creationId xmlns:a16="http://schemas.microsoft.com/office/drawing/2014/main" id="{00000000-0008-0000-0500-00006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23" name="Text Box 17">
          <a:extLst>
            <a:ext uri="{FF2B5EF4-FFF2-40B4-BE49-F238E27FC236}">
              <a16:creationId xmlns:a16="http://schemas.microsoft.com/office/drawing/2014/main" id="{00000000-0008-0000-0500-00006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24" name="Text Box 18">
          <a:extLst>
            <a:ext uri="{FF2B5EF4-FFF2-40B4-BE49-F238E27FC236}">
              <a16:creationId xmlns:a16="http://schemas.microsoft.com/office/drawing/2014/main" id="{00000000-0008-0000-0500-00006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25" name="Text Box 19">
          <a:extLst>
            <a:ext uri="{FF2B5EF4-FFF2-40B4-BE49-F238E27FC236}">
              <a16:creationId xmlns:a16="http://schemas.microsoft.com/office/drawing/2014/main" id="{00000000-0008-0000-0500-00006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2926" name="Text Box 15">
          <a:extLst>
            <a:ext uri="{FF2B5EF4-FFF2-40B4-BE49-F238E27FC236}">
              <a16:creationId xmlns:a16="http://schemas.microsoft.com/office/drawing/2014/main" id="{00000000-0008-0000-0500-00006E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27" name="Text Box 16">
          <a:extLst>
            <a:ext uri="{FF2B5EF4-FFF2-40B4-BE49-F238E27FC236}">
              <a16:creationId xmlns:a16="http://schemas.microsoft.com/office/drawing/2014/main" id="{00000000-0008-0000-0500-00006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28" name="Text Box 17">
          <a:extLst>
            <a:ext uri="{FF2B5EF4-FFF2-40B4-BE49-F238E27FC236}">
              <a16:creationId xmlns:a16="http://schemas.microsoft.com/office/drawing/2014/main" id="{00000000-0008-0000-0500-00007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29" name="Text Box 18">
          <a:extLst>
            <a:ext uri="{FF2B5EF4-FFF2-40B4-BE49-F238E27FC236}">
              <a16:creationId xmlns:a16="http://schemas.microsoft.com/office/drawing/2014/main" id="{00000000-0008-0000-0500-00007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0" name="Text Box 16">
          <a:extLst>
            <a:ext uri="{FF2B5EF4-FFF2-40B4-BE49-F238E27FC236}">
              <a16:creationId xmlns:a16="http://schemas.microsoft.com/office/drawing/2014/main" id="{00000000-0008-0000-0500-00007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1" name="Text Box 17">
          <a:extLst>
            <a:ext uri="{FF2B5EF4-FFF2-40B4-BE49-F238E27FC236}">
              <a16:creationId xmlns:a16="http://schemas.microsoft.com/office/drawing/2014/main" id="{00000000-0008-0000-0500-00007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2" name="Text Box 18">
          <a:extLst>
            <a:ext uri="{FF2B5EF4-FFF2-40B4-BE49-F238E27FC236}">
              <a16:creationId xmlns:a16="http://schemas.microsoft.com/office/drawing/2014/main" id="{00000000-0008-0000-0500-00007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3" name="Text Box 19">
          <a:extLst>
            <a:ext uri="{FF2B5EF4-FFF2-40B4-BE49-F238E27FC236}">
              <a16:creationId xmlns:a16="http://schemas.microsoft.com/office/drawing/2014/main" id="{00000000-0008-0000-0500-00007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4" name="Text Box 16">
          <a:extLst>
            <a:ext uri="{FF2B5EF4-FFF2-40B4-BE49-F238E27FC236}">
              <a16:creationId xmlns:a16="http://schemas.microsoft.com/office/drawing/2014/main" id="{00000000-0008-0000-0500-00007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5" name="Text Box 17">
          <a:extLst>
            <a:ext uri="{FF2B5EF4-FFF2-40B4-BE49-F238E27FC236}">
              <a16:creationId xmlns:a16="http://schemas.microsoft.com/office/drawing/2014/main" id="{00000000-0008-0000-0500-00007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6" name="Text Box 18">
          <a:extLst>
            <a:ext uri="{FF2B5EF4-FFF2-40B4-BE49-F238E27FC236}">
              <a16:creationId xmlns:a16="http://schemas.microsoft.com/office/drawing/2014/main" id="{00000000-0008-0000-0500-00007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72</xdr:row>
      <xdr:rowOff>170392</xdr:rowOff>
    </xdr:from>
    <xdr:ext cx="95250" cy="213632"/>
    <xdr:sp macro="" textlink="">
      <xdr:nvSpPr>
        <xdr:cNvPr id="2937" name="Text Box 15">
          <a:extLst>
            <a:ext uri="{FF2B5EF4-FFF2-40B4-BE49-F238E27FC236}">
              <a16:creationId xmlns:a16="http://schemas.microsoft.com/office/drawing/2014/main" id="{00000000-0008-0000-0500-000079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38" name="Text Box 16">
          <a:extLst>
            <a:ext uri="{FF2B5EF4-FFF2-40B4-BE49-F238E27FC236}">
              <a16:creationId xmlns:a16="http://schemas.microsoft.com/office/drawing/2014/main" id="{00000000-0008-0000-0500-00007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39" name="Text Box 17">
          <a:extLst>
            <a:ext uri="{FF2B5EF4-FFF2-40B4-BE49-F238E27FC236}">
              <a16:creationId xmlns:a16="http://schemas.microsoft.com/office/drawing/2014/main" id="{00000000-0008-0000-0500-00007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40" name="Text Box 18">
          <a:extLst>
            <a:ext uri="{FF2B5EF4-FFF2-40B4-BE49-F238E27FC236}">
              <a16:creationId xmlns:a16="http://schemas.microsoft.com/office/drawing/2014/main" id="{00000000-0008-0000-0500-00007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41" name="Text Box 19">
          <a:extLst>
            <a:ext uri="{FF2B5EF4-FFF2-40B4-BE49-F238E27FC236}">
              <a16:creationId xmlns:a16="http://schemas.microsoft.com/office/drawing/2014/main" id="{00000000-0008-0000-0500-00007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42" name="Text Box 16">
          <a:extLst>
            <a:ext uri="{FF2B5EF4-FFF2-40B4-BE49-F238E27FC236}">
              <a16:creationId xmlns:a16="http://schemas.microsoft.com/office/drawing/2014/main" id="{00000000-0008-0000-0500-00007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43" name="Text Box 17">
          <a:extLst>
            <a:ext uri="{FF2B5EF4-FFF2-40B4-BE49-F238E27FC236}">
              <a16:creationId xmlns:a16="http://schemas.microsoft.com/office/drawing/2014/main" id="{00000000-0008-0000-0500-00007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44" name="Text Box 18">
          <a:extLst>
            <a:ext uri="{FF2B5EF4-FFF2-40B4-BE49-F238E27FC236}">
              <a16:creationId xmlns:a16="http://schemas.microsoft.com/office/drawing/2014/main" id="{00000000-0008-0000-0500-00008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45" name="Text Box 19">
          <a:extLst>
            <a:ext uri="{FF2B5EF4-FFF2-40B4-BE49-F238E27FC236}">
              <a16:creationId xmlns:a16="http://schemas.microsoft.com/office/drawing/2014/main" id="{00000000-0008-0000-0500-00008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946" name="Text Box 16">
          <a:extLst>
            <a:ext uri="{FF2B5EF4-FFF2-40B4-BE49-F238E27FC236}">
              <a16:creationId xmlns:a16="http://schemas.microsoft.com/office/drawing/2014/main" id="{00000000-0008-0000-0500-00008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947" name="Text Box 17">
          <a:extLst>
            <a:ext uri="{FF2B5EF4-FFF2-40B4-BE49-F238E27FC236}">
              <a16:creationId xmlns:a16="http://schemas.microsoft.com/office/drawing/2014/main" id="{00000000-0008-0000-0500-00008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948" name="Text Box 18">
          <a:extLst>
            <a:ext uri="{FF2B5EF4-FFF2-40B4-BE49-F238E27FC236}">
              <a16:creationId xmlns:a16="http://schemas.microsoft.com/office/drawing/2014/main" id="{00000000-0008-0000-0500-00008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949" name="Text Box 19">
          <a:extLst>
            <a:ext uri="{FF2B5EF4-FFF2-40B4-BE49-F238E27FC236}">
              <a16:creationId xmlns:a16="http://schemas.microsoft.com/office/drawing/2014/main" id="{00000000-0008-0000-0500-00008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950" name="Text Box 15">
          <a:extLst>
            <a:ext uri="{FF2B5EF4-FFF2-40B4-BE49-F238E27FC236}">
              <a16:creationId xmlns:a16="http://schemas.microsoft.com/office/drawing/2014/main" id="{00000000-0008-0000-0500-00008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51" name="Text Box 16">
          <a:extLst>
            <a:ext uri="{FF2B5EF4-FFF2-40B4-BE49-F238E27FC236}">
              <a16:creationId xmlns:a16="http://schemas.microsoft.com/office/drawing/2014/main" id="{00000000-0008-0000-0500-00008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52" name="Text Box 17">
          <a:extLst>
            <a:ext uri="{FF2B5EF4-FFF2-40B4-BE49-F238E27FC236}">
              <a16:creationId xmlns:a16="http://schemas.microsoft.com/office/drawing/2014/main" id="{00000000-0008-0000-0500-00008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53" name="Text Box 18">
          <a:extLst>
            <a:ext uri="{FF2B5EF4-FFF2-40B4-BE49-F238E27FC236}">
              <a16:creationId xmlns:a16="http://schemas.microsoft.com/office/drawing/2014/main" id="{00000000-0008-0000-0500-00008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54" name="Text Box 19">
          <a:extLst>
            <a:ext uri="{FF2B5EF4-FFF2-40B4-BE49-F238E27FC236}">
              <a16:creationId xmlns:a16="http://schemas.microsoft.com/office/drawing/2014/main" id="{00000000-0008-0000-0500-00008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55" name="Text Box 16">
          <a:extLst>
            <a:ext uri="{FF2B5EF4-FFF2-40B4-BE49-F238E27FC236}">
              <a16:creationId xmlns:a16="http://schemas.microsoft.com/office/drawing/2014/main" id="{00000000-0008-0000-0500-00008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56" name="Text Box 17">
          <a:extLst>
            <a:ext uri="{FF2B5EF4-FFF2-40B4-BE49-F238E27FC236}">
              <a16:creationId xmlns:a16="http://schemas.microsoft.com/office/drawing/2014/main" id="{00000000-0008-0000-0500-00008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72</xdr:row>
      <xdr:rowOff>15875</xdr:rowOff>
    </xdr:from>
    <xdr:ext cx="95250" cy="171450"/>
    <xdr:sp macro="" textlink="">
      <xdr:nvSpPr>
        <xdr:cNvPr id="2957" name="Text Box 18">
          <a:extLst>
            <a:ext uri="{FF2B5EF4-FFF2-40B4-BE49-F238E27FC236}">
              <a16:creationId xmlns:a16="http://schemas.microsoft.com/office/drawing/2014/main" id="{00000000-0008-0000-0500-00008D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58" name="Text Box 16">
          <a:extLst>
            <a:ext uri="{FF2B5EF4-FFF2-40B4-BE49-F238E27FC236}">
              <a16:creationId xmlns:a16="http://schemas.microsoft.com/office/drawing/2014/main" id="{00000000-0008-0000-0500-00008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59" name="Text Box 17">
          <a:extLst>
            <a:ext uri="{FF2B5EF4-FFF2-40B4-BE49-F238E27FC236}">
              <a16:creationId xmlns:a16="http://schemas.microsoft.com/office/drawing/2014/main" id="{00000000-0008-0000-0500-00008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60" name="Text Box 18">
          <a:extLst>
            <a:ext uri="{FF2B5EF4-FFF2-40B4-BE49-F238E27FC236}">
              <a16:creationId xmlns:a16="http://schemas.microsoft.com/office/drawing/2014/main" id="{00000000-0008-0000-0500-00009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61" name="Text Box 19">
          <a:extLst>
            <a:ext uri="{FF2B5EF4-FFF2-40B4-BE49-F238E27FC236}">
              <a16:creationId xmlns:a16="http://schemas.microsoft.com/office/drawing/2014/main" id="{00000000-0008-0000-0500-00009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62" name="Text Box 16">
          <a:extLst>
            <a:ext uri="{FF2B5EF4-FFF2-40B4-BE49-F238E27FC236}">
              <a16:creationId xmlns:a16="http://schemas.microsoft.com/office/drawing/2014/main" id="{00000000-0008-0000-0500-00009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72</xdr:row>
      <xdr:rowOff>170392</xdr:rowOff>
    </xdr:from>
    <xdr:ext cx="95250" cy="213632"/>
    <xdr:sp macro="" textlink="">
      <xdr:nvSpPr>
        <xdr:cNvPr id="2963" name="Text Box 15">
          <a:extLst>
            <a:ext uri="{FF2B5EF4-FFF2-40B4-BE49-F238E27FC236}">
              <a16:creationId xmlns:a16="http://schemas.microsoft.com/office/drawing/2014/main" id="{00000000-0008-0000-0500-000093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2964" name="Text Box 15">
          <a:extLst>
            <a:ext uri="{FF2B5EF4-FFF2-40B4-BE49-F238E27FC236}">
              <a16:creationId xmlns:a16="http://schemas.microsoft.com/office/drawing/2014/main" id="{00000000-0008-0000-0500-000094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2965" name="Text Box 15">
          <a:extLst>
            <a:ext uri="{FF2B5EF4-FFF2-40B4-BE49-F238E27FC236}">
              <a16:creationId xmlns:a16="http://schemas.microsoft.com/office/drawing/2014/main" id="{00000000-0008-0000-0500-000095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2967" name="Text Box 15">
          <a:extLst>
            <a:ext uri="{FF2B5EF4-FFF2-40B4-BE49-F238E27FC236}">
              <a16:creationId xmlns:a16="http://schemas.microsoft.com/office/drawing/2014/main" id="{00000000-0008-0000-0500-000097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2968" name="Text Box 15">
          <a:extLst>
            <a:ext uri="{FF2B5EF4-FFF2-40B4-BE49-F238E27FC236}">
              <a16:creationId xmlns:a16="http://schemas.microsoft.com/office/drawing/2014/main" id="{00000000-0008-0000-0500-000098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72</xdr:row>
      <xdr:rowOff>170392</xdr:rowOff>
    </xdr:from>
    <xdr:ext cx="95250" cy="213632"/>
    <xdr:sp macro="" textlink="">
      <xdr:nvSpPr>
        <xdr:cNvPr id="2969" name="Text Box 15">
          <a:extLst>
            <a:ext uri="{FF2B5EF4-FFF2-40B4-BE49-F238E27FC236}">
              <a16:creationId xmlns:a16="http://schemas.microsoft.com/office/drawing/2014/main" id="{00000000-0008-0000-0500-000099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70" name="Text Box 16">
          <a:extLst>
            <a:ext uri="{FF2B5EF4-FFF2-40B4-BE49-F238E27FC236}">
              <a16:creationId xmlns:a16="http://schemas.microsoft.com/office/drawing/2014/main" id="{00000000-0008-0000-0500-00009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71" name="Text Box 17">
          <a:extLst>
            <a:ext uri="{FF2B5EF4-FFF2-40B4-BE49-F238E27FC236}">
              <a16:creationId xmlns:a16="http://schemas.microsoft.com/office/drawing/2014/main" id="{00000000-0008-0000-0500-00009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72" name="Text Box 18">
          <a:extLst>
            <a:ext uri="{FF2B5EF4-FFF2-40B4-BE49-F238E27FC236}">
              <a16:creationId xmlns:a16="http://schemas.microsoft.com/office/drawing/2014/main" id="{00000000-0008-0000-0500-00009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73" name="Text Box 19">
          <a:extLst>
            <a:ext uri="{FF2B5EF4-FFF2-40B4-BE49-F238E27FC236}">
              <a16:creationId xmlns:a16="http://schemas.microsoft.com/office/drawing/2014/main" id="{00000000-0008-0000-0500-00009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74" name="Text Box 16">
          <a:extLst>
            <a:ext uri="{FF2B5EF4-FFF2-40B4-BE49-F238E27FC236}">
              <a16:creationId xmlns:a16="http://schemas.microsoft.com/office/drawing/2014/main" id="{00000000-0008-0000-0500-00009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75" name="Text Box 17">
          <a:extLst>
            <a:ext uri="{FF2B5EF4-FFF2-40B4-BE49-F238E27FC236}">
              <a16:creationId xmlns:a16="http://schemas.microsoft.com/office/drawing/2014/main" id="{00000000-0008-0000-0500-00009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76" name="Text Box 18">
          <a:extLst>
            <a:ext uri="{FF2B5EF4-FFF2-40B4-BE49-F238E27FC236}">
              <a16:creationId xmlns:a16="http://schemas.microsoft.com/office/drawing/2014/main" id="{00000000-0008-0000-0500-0000A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77" name="Text Box 19">
          <a:extLst>
            <a:ext uri="{FF2B5EF4-FFF2-40B4-BE49-F238E27FC236}">
              <a16:creationId xmlns:a16="http://schemas.microsoft.com/office/drawing/2014/main" id="{00000000-0008-0000-0500-0000A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978" name="Text Box 16">
          <a:extLst>
            <a:ext uri="{FF2B5EF4-FFF2-40B4-BE49-F238E27FC236}">
              <a16:creationId xmlns:a16="http://schemas.microsoft.com/office/drawing/2014/main" id="{00000000-0008-0000-0500-0000A2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979" name="Text Box 17">
          <a:extLst>
            <a:ext uri="{FF2B5EF4-FFF2-40B4-BE49-F238E27FC236}">
              <a16:creationId xmlns:a16="http://schemas.microsoft.com/office/drawing/2014/main" id="{00000000-0008-0000-0500-0000A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980" name="Text Box 18">
          <a:extLst>
            <a:ext uri="{FF2B5EF4-FFF2-40B4-BE49-F238E27FC236}">
              <a16:creationId xmlns:a16="http://schemas.microsoft.com/office/drawing/2014/main" id="{00000000-0008-0000-0500-0000A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981" name="Text Box 19">
          <a:extLst>
            <a:ext uri="{FF2B5EF4-FFF2-40B4-BE49-F238E27FC236}">
              <a16:creationId xmlns:a16="http://schemas.microsoft.com/office/drawing/2014/main" id="{00000000-0008-0000-0500-0000A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2982" name="Text Box 15">
          <a:extLst>
            <a:ext uri="{FF2B5EF4-FFF2-40B4-BE49-F238E27FC236}">
              <a16:creationId xmlns:a16="http://schemas.microsoft.com/office/drawing/2014/main" id="{00000000-0008-0000-0500-0000A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83" name="Text Box 16">
          <a:extLst>
            <a:ext uri="{FF2B5EF4-FFF2-40B4-BE49-F238E27FC236}">
              <a16:creationId xmlns:a16="http://schemas.microsoft.com/office/drawing/2014/main" id="{00000000-0008-0000-0500-0000A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84" name="Text Box 17">
          <a:extLst>
            <a:ext uri="{FF2B5EF4-FFF2-40B4-BE49-F238E27FC236}">
              <a16:creationId xmlns:a16="http://schemas.microsoft.com/office/drawing/2014/main" id="{00000000-0008-0000-0500-0000A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85" name="Text Box 18">
          <a:extLst>
            <a:ext uri="{FF2B5EF4-FFF2-40B4-BE49-F238E27FC236}">
              <a16:creationId xmlns:a16="http://schemas.microsoft.com/office/drawing/2014/main" id="{00000000-0008-0000-0500-0000A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86" name="Text Box 19">
          <a:extLst>
            <a:ext uri="{FF2B5EF4-FFF2-40B4-BE49-F238E27FC236}">
              <a16:creationId xmlns:a16="http://schemas.microsoft.com/office/drawing/2014/main" id="{00000000-0008-0000-0500-0000A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87" name="Text Box 16">
          <a:extLst>
            <a:ext uri="{FF2B5EF4-FFF2-40B4-BE49-F238E27FC236}">
              <a16:creationId xmlns:a16="http://schemas.microsoft.com/office/drawing/2014/main" id="{00000000-0008-0000-0500-0000A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88" name="Text Box 17">
          <a:extLst>
            <a:ext uri="{FF2B5EF4-FFF2-40B4-BE49-F238E27FC236}">
              <a16:creationId xmlns:a16="http://schemas.microsoft.com/office/drawing/2014/main" id="{00000000-0008-0000-0500-0000A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89" name="Text Box 18">
          <a:extLst>
            <a:ext uri="{FF2B5EF4-FFF2-40B4-BE49-F238E27FC236}">
              <a16:creationId xmlns:a16="http://schemas.microsoft.com/office/drawing/2014/main" id="{00000000-0008-0000-0500-0000A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0" name="Text Box 16">
          <a:extLst>
            <a:ext uri="{FF2B5EF4-FFF2-40B4-BE49-F238E27FC236}">
              <a16:creationId xmlns:a16="http://schemas.microsoft.com/office/drawing/2014/main" id="{00000000-0008-0000-0500-0000A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1" name="Text Box 17">
          <a:extLst>
            <a:ext uri="{FF2B5EF4-FFF2-40B4-BE49-F238E27FC236}">
              <a16:creationId xmlns:a16="http://schemas.microsoft.com/office/drawing/2014/main" id="{00000000-0008-0000-0500-0000A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2" name="Text Box 18">
          <a:extLst>
            <a:ext uri="{FF2B5EF4-FFF2-40B4-BE49-F238E27FC236}">
              <a16:creationId xmlns:a16="http://schemas.microsoft.com/office/drawing/2014/main" id="{00000000-0008-0000-0500-0000B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3" name="Text Box 19">
          <a:extLst>
            <a:ext uri="{FF2B5EF4-FFF2-40B4-BE49-F238E27FC236}">
              <a16:creationId xmlns:a16="http://schemas.microsoft.com/office/drawing/2014/main" id="{00000000-0008-0000-0500-0000B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4" name="Text Box 16">
          <a:extLst>
            <a:ext uri="{FF2B5EF4-FFF2-40B4-BE49-F238E27FC236}">
              <a16:creationId xmlns:a16="http://schemas.microsoft.com/office/drawing/2014/main" id="{00000000-0008-0000-0500-0000B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5" name="Text Box 17">
          <a:extLst>
            <a:ext uri="{FF2B5EF4-FFF2-40B4-BE49-F238E27FC236}">
              <a16:creationId xmlns:a16="http://schemas.microsoft.com/office/drawing/2014/main" id="{00000000-0008-0000-0500-0000B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6" name="Text Box 18">
          <a:extLst>
            <a:ext uri="{FF2B5EF4-FFF2-40B4-BE49-F238E27FC236}">
              <a16:creationId xmlns:a16="http://schemas.microsoft.com/office/drawing/2014/main" id="{00000000-0008-0000-0500-0000B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7" name="Text Box 19">
          <a:extLst>
            <a:ext uri="{FF2B5EF4-FFF2-40B4-BE49-F238E27FC236}">
              <a16:creationId xmlns:a16="http://schemas.microsoft.com/office/drawing/2014/main" id="{00000000-0008-0000-0500-0000B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56743"/>
    <xdr:sp macro="" textlink="">
      <xdr:nvSpPr>
        <xdr:cNvPr id="2998" name="Text Box 15">
          <a:extLst>
            <a:ext uri="{FF2B5EF4-FFF2-40B4-BE49-F238E27FC236}">
              <a16:creationId xmlns:a16="http://schemas.microsoft.com/office/drawing/2014/main" id="{00000000-0008-0000-0500-0000B6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2999" name="Text Box 15">
          <a:extLst>
            <a:ext uri="{FF2B5EF4-FFF2-40B4-BE49-F238E27FC236}">
              <a16:creationId xmlns:a16="http://schemas.microsoft.com/office/drawing/2014/main" id="{00000000-0008-0000-0500-0000B7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3001" name="Text Box 15">
          <a:extLst>
            <a:ext uri="{FF2B5EF4-FFF2-40B4-BE49-F238E27FC236}">
              <a16:creationId xmlns:a16="http://schemas.microsoft.com/office/drawing/2014/main" id="{00000000-0008-0000-0500-0000B9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3002" name="Text Box 15">
          <a:extLst>
            <a:ext uri="{FF2B5EF4-FFF2-40B4-BE49-F238E27FC236}">
              <a16:creationId xmlns:a16="http://schemas.microsoft.com/office/drawing/2014/main" id="{00000000-0008-0000-0500-0000BA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213632"/>
    <xdr:sp macro="" textlink="">
      <xdr:nvSpPr>
        <xdr:cNvPr id="3003" name="Text Box 15">
          <a:extLst>
            <a:ext uri="{FF2B5EF4-FFF2-40B4-BE49-F238E27FC236}">
              <a16:creationId xmlns:a16="http://schemas.microsoft.com/office/drawing/2014/main" id="{00000000-0008-0000-0500-0000BB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04" name="Text Box 16">
          <a:extLst>
            <a:ext uri="{FF2B5EF4-FFF2-40B4-BE49-F238E27FC236}">
              <a16:creationId xmlns:a16="http://schemas.microsoft.com/office/drawing/2014/main" id="{00000000-0008-0000-0500-0000B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05" name="Text Box 17">
          <a:extLst>
            <a:ext uri="{FF2B5EF4-FFF2-40B4-BE49-F238E27FC236}">
              <a16:creationId xmlns:a16="http://schemas.microsoft.com/office/drawing/2014/main" id="{00000000-0008-0000-0500-0000B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06" name="Text Box 18">
          <a:extLst>
            <a:ext uri="{FF2B5EF4-FFF2-40B4-BE49-F238E27FC236}">
              <a16:creationId xmlns:a16="http://schemas.microsoft.com/office/drawing/2014/main" id="{00000000-0008-0000-0500-0000B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07" name="Text Box 19">
          <a:extLst>
            <a:ext uri="{FF2B5EF4-FFF2-40B4-BE49-F238E27FC236}">
              <a16:creationId xmlns:a16="http://schemas.microsoft.com/office/drawing/2014/main" id="{00000000-0008-0000-0500-0000B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08" name="Text Box 16">
          <a:extLst>
            <a:ext uri="{FF2B5EF4-FFF2-40B4-BE49-F238E27FC236}">
              <a16:creationId xmlns:a16="http://schemas.microsoft.com/office/drawing/2014/main" id="{00000000-0008-0000-0500-0000C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09" name="Text Box 17">
          <a:extLst>
            <a:ext uri="{FF2B5EF4-FFF2-40B4-BE49-F238E27FC236}">
              <a16:creationId xmlns:a16="http://schemas.microsoft.com/office/drawing/2014/main" id="{00000000-0008-0000-0500-0000C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10" name="Text Box 18">
          <a:extLst>
            <a:ext uri="{FF2B5EF4-FFF2-40B4-BE49-F238E27FC236}">
              <a16:creationId xmlns:a16="http://schemas.microsoft.com/office/drawing/2014/main" id="{00000000-0008-0000-0500-0000C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11" name="Text Box 19">
          <a:extLst>
            <a:ext uri="{FF2B5EF4-FFF2-40B4-BE49-F238E27FC236}">
              <a16:creationId xmlns:a16="http://schemas.microsoft.com/office/drawing/2014/main" id="{00000000-0008-0000-0500-0000C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3012" name="Text Box 16">
          <a:extLst>
            <a:ext uri="{FF2B5EF4-FFF2-40B4-BE49-F238E27FC236}">
              <a16:creationId xmlns:a16="http://schemas.microsoft.com/office/drawing/2014/main" id="{00000000-0008-0000-0500-0000C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3013" name="Text Box 17">
          <a:extLst>
            <a:ext uri="{FF2B5EF4-FFF2-40B4-BE49-F238E27FC236}">
              <a16:creationId xmlns:a16="http://schemas.microsoft.com/office/drawing/2014/main" id="{00000000-0008-0000-0500-0000C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3014" name="Text Box 18">
          <a:extLst>
            <a:ext uri="{FF2B5EF4-FFF2-40B4-BE49-F238E27FC236}">
              <a16:creationId xmlns:a16="http://schemas.microsoft.com/office/drawing/2014/main" id="{00000000-0008-0000-0500-0000C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3015" name="Text Box 19">
          <a:extLst>
            <a:ext uri="{FF2B5EF4-FFF2-40B4-BE49-F238E27FC236}">
              <a16:creationId xmlns:a16="http://schemas.microsoft.com/office/drawing/2014/main" id="{00000000-0008-0000-0500-0000C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3016" name="Text Box 15">
          <a:extLst>
            <a:ext uri="{FF2B5EF4-FFF2-40B4-BE49-F238E27FC236}">
              <a16:creationId xmlns:a16="http://schemas.microsoft.com/office/drawing/2014/main" id="{00000000-0008-0000-0500-0000C8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17" name="Text Box 16">
          <a:extLst>
            <a:ext uri="{FF2B5EF4-FFF2-40B4-BE49-F238E27FC236}">
              <a16:creationId xmlns:a16="http://schemas.microsoft.com/office/drawing/2014/main" id="{00000000-0008-0000-0500-0000C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18" name="Text Box 17">
          <a:extLst>
            <a:ext uri="{FF2B5EF4-FFF2-40B4-BE49-F238E27FC236}">
              <a16:creationId xmlns:a16="http://schemas.microsoft.com/office/drawing/2014/main" id="{00000000-0008-0000-0500-0000C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19" name="Text Box 18">
          <a:extLst>
            <a:ext uri="{FF2B5EF4-FFF2-40B4-BE49-F238E27FC236}">
              <a16:creationId xmlns:a16="http://schemas.microsoft.com/office/drawing/2014/main" id="{00000000-0008-0000-0500-0000C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20" name="Text Box 19">
          <a:extLst>
            <a:ext uri="{FF2B5EF4-FFF2-40B4-BE49-F238E27FC236}">
              <a16:creationId xmlns:a16="http://schemas.microsoft.com/office/drawing/2014/main" id="{00000000-0008-0000-0500-0000C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74</xdr:row>
      <xdr:rowOff>371475</xdr:rowOff>
    </xdr:from>
    <xdr:ext cx="95250" cy="442269"/>
    <xdr:sp macro="" textlink="">
      <xdr:nvSpPr>
        <xdr:cNvPr id="3021" name="Text Box 15">
          <a:extLst>
            <a:ext uri="{FF2B5EF4-FFF2-40B4-BE49-F238E27FC236}">
              <a16:creationId xmlns:a16="http://schemas.microsoft.com/office/drawing/2014/main" id="{00000000-0008-0000-0500-0000CD0B0000}"/>
            </a:ext>
          </a:extLst>
        </xdr:cNvPr>
        <xdr:cNvSpPr txBox="1">
          <a:spLocks noChangeArrowheads="1"/>
        </xdr:cNvSpPr>
      </xdr:nvSpPr>
      <xdr:spPr bwMode="auto">
        <a:xfrm>
          <a:off x="12268200" y="28984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22" name="Text Box 16">
          <a:extLst>
            <a:ext uri="{FF2B5EF4-FFF2-40B4-BE49-F238E27FC236}">
              <a16:creationId xmlns:a16="http://schemas.microsoft.com/office/drawing/2014/main" id="{00000000-0008-0000-0500-0000C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23" name="Text Box 17">
          <a:extLst>
            <a:ext uri="{FF2B5EF4-FFF2-40B4-BE49-F238E27FC236}">
              <a16:creationId xmlns:a16="http://schemas.microsoft.com/office/drawing/2014/main" id="{00000000-0008-0000-0500-0000C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24" name="Text Box 18">
          <a:extLst>
            <a:ext uri="{FF2B5EF4-FFF2-40B4-BE49-F238E27FC236}">
              <a16:creationId xmlns:a16="http://schemas.microsoft.com/office/drawing/2014/main" id="{00000000-0008-0000-0500-0000D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5" name="Text Box 16">
          <a:extLst>
            <a:ext uri="{FF2B5EF4-FFF2-40B4-BE49-F238E27FC236}">
              <a16:creationId xmlns:a16="http://schemas.microsoft.com/office/drawing/2014/main" id="{00000000-0008-0000-0500-0000D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6" name="Text Box 17">
          <a:extLst>
            <a:ext uri="{FF2B5EF4-FFF2-40B4-BE49-F238E27FC236}">
              <a16:creationId xmlns:a16="http://schemas.microsoft.com/office/drawing/2014/main" id="{00000000-0008-0000-0500-0000D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7" name="Text Box 18">
          <a:extLst>
            <a:ext uri="{FF2B5EF4-FFF2-40B4-BE49-F238E27FC236}">
              <a16:creationId xmlns:a16="http://schemas.microsoft.com/office/drawing/2014/main" id="{00000000-0008-0000-0500-0000D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8" name="Text Box 19">
          <a:extLst>
            <a:ext uri="{FF2B5EF4-FFF2-40B4-BE49-F238E27FC236}">
              <a16:creationId xmlns:a16="http://schemas.microsoft.com/office/drawing/2014/main" id="{00000000-0008-0000-0500-0000D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9" name="Text Box 16">
          <a:extLst>
            <a:ext uri="{FF2B5EF4-FFF2-40B4-BE49-F238E27FC236}">
              <a16:creationId xmlns:a16="http://schemas.microsoft.com/office/drawing/2014/main" id="{00000000-0008-0000-0500-0000D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30" name="Text Box 17">
          <a:extLst>
            <a:ext uri="{FF2B5EF4-FFF2-40B4-BE49-F238E27FC236}">
              <a16:creationId xmlns:a16="http://schemas.microsoft.com/office/drawing/2014/main" id="{00000000-0008-0000-0500-0000D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31" name="Text Box 18">
          <a:extLst>
            <a:ext uri="{FF2B5EF4-FFF2-40B4-BE49-F238E27FC236}">
              <a16:creationId xmlns:a16="http://schemas.microsoft.com/office/drawing/2014/main" id="{00000000-0008-0000-0500-0000D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032" name="Text Box 15">
          <a:extLst>
            <a:ext uri="{FF2B5EF4-FFF2-40B4-BE49-F238E27FC236}">
              <a16:creationId xmlns:a16="http://schemas.microsoft.com/office/drawing/2014/main" id="{00000000-0008-0000-0500-0000D8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33" name="Text Box 16">
          <a:extLst>
            <a:ext uri="{FF2B5EF4-FFF2-40B4-BE49-F238E27FC236}">
              <a16:creationId xmlns:a16="http://schemas.microsoft.com/office/drawing/2014/main" id="{00000000-0008-0000-0500-0000D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34" name="Text Box 17">
          <a:extLst>
            <a:ext uri="{FF2B5EF4-FFF2-40B4-BE49-F238E27FC236}">
              <a16:creationId xmlns:a16="http://schemas.microsoft.com/office/drawing/2014/main" id="{00000000-0008-0000-0500-0000D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35" name="Text Box 18">
          <a:extLst>
            <a:ext uri="{FF2B5EF4-FFF2-40B4-BE49-F238E27FC236}">
              <a16:creationId xmlns:a16="http://schemas.microsoft.com/office/drawing/2014/main" id="{00000000-0008-0000-0500-0000D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36" name="Text Box 19">
          <a:extLst>
            <a:ext uri="{FF2B5EF4-FFF2-40B4-BE49-F238E27FC236}">
              <a16:creationId xmlns:a16="http://schemas.microsoft.com/office/drawing/2014/main" id="{00000000-0008-0000-0500-0000D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37" name="Text Box 16">
          <a:extLst>
            <a:ext uri="{FF2B5EF4-FFF2-40B4-BE49-F238E27FC236}">
              <a16:creationId xmlns:a16="http://schemas.microsoft.com/office/drawing/2014/main" id="{00000000-0008-0000-0500-0000D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38" name="Text Box 17">
          <a:extLst>
            <a:ext uri="{FF2B5EF4-FFF2-40B4-BE49-F238E27FC236}">
              <a16:creationId xmlns:a16="http://schemas.microsoft.com/office/drawing/2014/main" id="{00000000-0008-0000-0500-0000D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39" name="Text Box 18">
          <a:extLst>
            <a:ext uri="{FF2B5EF4-FFF2-40B4-BE49-F238E27FC236}">
              <a16:creationId xmlns:a16="http://schemas.microsoft.com/office/drawing/2014/main" id="{00000000-0008-0000-0500-0000D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40" name="Text Box 19">
          <a:extLst>
            <a:ext uri="{FF2B5EF4-FFF2-40B4-BE49-F238E27FC236}">
              <a16:creationId xmlns:a16="http://schemas.microsoft.com/office/drawing/2014/main" id="{00000000-0008-0000-0500-0000E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3041" name="Text Box 16">
          <a:extLst>
            <a:ext uri="{FF2B5EF4-FFF2-40B4-BE49-F238E27FC236}">
              <a16:creationId xmlns:a16="http://schemas.microsoft.com/office/drawing/2014/main" id="{00000000-0008-0000-0500-0000E1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3042" name="Text Box 17">
          <a:extLst>
            <a:ext uri="{FF2B5EF4-FFF2-40B4-BE49-F238E27FC236}">
              <a16:creationId xmlns:a16="http://schemas.microsoft.com/office/drawing/2014/main" id="{00000000-0008-0000-0500-0000E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3043" name="Text Box 18">
          <a:extLst>
            <a:ext uri="{FF2B5EF4-FFF2-40B4-BE49-F238E27FC236}">
              <a16:creationId xmlns:a16="http://schemas.microsoft.com/office/drawing/2014/main" id="{00000000-0008-0000-0500-0000E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3044" name="Text Box 19">
          <a:extLst>
            <a:ext uri="{FF2B5EF4-FFF2-40B4-BE49-F238E27FC236}">
              <a16:creationId xmlns:a16="http://schemas.microsoft.com/office/drawing/2014/main" id="{00000000-0008-0000-0500-0000E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3045" name="Text Box 15">
          <a:extLst>
            <a:ext uri="{FF2B5EF4-FFF2-40B4-BE49-F238E27FC236}">
              <a16:creationId xmlns:a16="http://schemas.microsoft.com/office/drawing/2014/main" id="{00000000-0008-0000-0500-0000E5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46" name="Text Box 16">
          <a:extLst>
            <a:ext uri="{FF2B5EF4-FFF2-40B4-BE49-F238E27FC236}">
              <a16:creationId xmlns:a16="http://schemas.microsoft.com/office/drawing/2014/main" id="{00000000-0008-0000-0500-0000E6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47" name="Text Box 17">
          <a:extLst>
            <a:ext uri="{FF2B5EF4-FFF2-40B4-BE49-F238E27FC236}">
              <a16:creationId xmlns:a16="http://schemas.microsoft.com/office/drawing/2014/main" id="{00000000-0008-0000-0500-0000E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48" name="Text Box 18">
          <a:extLst>
            <a:ext uri="{FF2B5EF4-FFF2-40B4-BE49-F238E27FC236}">
              <a16:creationId xmlns:a16="http://schemas.microsoft.com/office/drawing/2014/main" id="{00000000-0008-0000-0500-0000E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49" name="Text Box 19">
          <a:extLst>
            <a:ext uri="{FF2B5EF4-FFF2-40B4-BE49-F238E27FC236}">
              <a16:creationId xmlns:a16="http://schemas.microsoft.com/office/drawing/2014/main" id="{00000000-0008-0000-0500-0000E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50" name="Text Box 16">
          <a:extLst>
            <a:ext uri="{FF2B5EF4-FFF2-40B4-BE49-F238E27FC236}">
              <a16:creationId xmlns:a16="http://schemas.microsoft.com/office/drawing/2014/main" id="{00000000-0008-0000-0500-0000EA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51" name="Text Box 17">
          <a:extLst>
            <a:ext uri="{FF2B5EF4-FFF2-40B4-BE49-F238E27FC236}">
              <a16:creationId xmlns:a16="http://schemas.microsoft.com/office/drawing/2014/main" id="{00000000-0008-0000-0500-0000E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78</xdr:row>
      <xdr:rowOff>15875</xdr:rowOff>
    </xdr:from>
    <xdr:ext cx="95250" cy="171450"/>
    <xdr:sp macro="" textlink="">
      <xdr:nvSpPr>
        <xdr:cNvPr id="3052" name="Text Box 18">
          <a:extLst>
            <a:ext uri="{FF2B5EF4-FFF2-40B4-BE49-F238E27FC236}">
              <a16:creationId xmlns:a16="http://schemas.microsoft.com/office/drawing/2014/main" id="{00000000-0008-0000-0500-0000EC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3" name="Text Box 16">
          <a:extLst>
            <a:ext uri="{FF2B5EF4-FFF2-40B4-BE49-F238E27FC236}">
              <a16:creationId xmlns:a16="http://schemas.microsoft.com/office/drawing/2014/main" id="{00000000-0008-0000-0500-0000ED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4" name="Text Box 17">
          <a:extLst>
            <a:ext uri="{FF2B5EF4-FFF2-40B4-BE49-F238E27FC236}">
              <a16:creationId xmlns:a16="http://schemas.microsoft.com/office/drawing/2014/main" id="{00000000-0008-0000-0500-0000E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5" name="Text Box 18">
          <a:extLst>
            <a:ext uri="{FF2B5EF4-FFF2-40B4-BE49-F238E27FC236}">
              <a16:creationId xmlns:a16="http://schemas.microsoft.com/office/drawing/2014/main" id="{00000000-0008-0000-0500-0000E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6" name="Text Box 19">
          <a:extLst>
            <a:ext uri="{FF2B5EF4-FFF2-40B4-BE49-F238E27FC236}">
              <a16:creationId xmlns:a16="http://schemas.microsoft.com/office/drawing/2014/main" id="{00000000-0008-0000-0500-0000F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7" name="Text Box 16">
          <a:extLst>
            <a:ext uri="{FF2B5EF4-FFF2-40B4-BE49-F238E27FC236}">
              <a16:creationId xmlns:a16="http://schemas.microsoft.com/office/drawing/2014/main" id="{00000000-0008-0000-0500-0000F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058" name="Text Box 15">
          <a:extLst>
            <a:ext uri="{FF2B5EF4-FFF2-40B4-BE49-F238E27FC236}">
              <a16:creationId xmlns:a16="http://schemas.microsoft.com/office/drawing/2014/main" id="{00000000-0008-0000-0500-0000F2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3059" name="Text Box 15">
          <a:extLst>
            <a:ext uri="{FF2B5EF4-FFF2-40B4-BE49-F238E27FC236}">
              <a16:creationId xmlns:a16="http://schemas.microsoft.com/office/drawing/2014/main" id="{00000000-0008-0000-0500-0000F3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060" name="Text Box 15">
          <a:extLst>
            <a:ext uri="{FF2B5EF4-FFF2-40B4-BE49-F238E27FC236}">
              <a16:creationId xmlns:a16="http://schemas.microsoft.com/office/drawing/2014/main" id="{00000000-0008-0000-0500-0000F4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062" name="Text Box 15">
          <a:extLst>
            <a:ext uri="{FF2B5EF4-FFF2-40B4-BE49-F238E27FC236}">
              <a16:creationId xmlns:a16="http://schemas.microsoft.com/office/drawing/2014/main" id="{00000000-0008-0000-0500-0000F6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063" name="Text Box 15">
          <a:extLst>
            <a:ext uri="{FF2B5EF4-FFF2-40B4-BE49-F238E27FC236}">
              <a16:creationId xmlns:a16="http://schemas.microsoft.com/office/drawing/2014/main" id="{00000000-0008-0000-0500-0000F7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064" name="Text Box 15">
          <a:extLst>
            <a:ext uri="{FF2B5EF4-FFF2-40B4-BE49-F238E27FC236}">
              <a16:creationId xmlns:a16="http://schemas.microsoft.com/office/drawing/2014/main" id="{00000000-0008-0000-0500-0000F8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65" name="Text Box 16">
          <a:extLst>
            <a:ext uri="{FF2B5EF4-FFF2-40B4-BE49-F238E27FC236}">
              <a16:creationId xmlns:a16="http://schemas.microsoft.com/office/drawing/2014/main" id="{00000000-0008-0000-0500-0000F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66" name="Text Box 17">
          <a:extLst>
            <a:ext uri="{FF2B5EF4-FFF2-40B4-BE49-F238E27FC236}">
              <a16:creationId xmlns:a16="http://schemas.microsoft.com/office/drawing/2014/main" id="{00000000-0008-0000-0500-0000F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67" name="Text Box 18">
          <a:extLst>
            <a:ext uri="{FF2B5EF4-FFF2-40B4-BE49-F238E27FC236}">
              <a16:creationId xmlns:a16="http://schemas.microsoft.com/office/drawing/2014/main" id="{00000000-0008-0000-0500-0000F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68" name="Text Box 19">
          <a:extLst>
            <a:ext uri="{FF2B5EF4-FFF2-40B4-BE49-F238E27FC236}">
              <a16:creationId xmlns:a16="http://schemas.microsoft.com/office/drawing/2014/main" id="{00000000-0008-0000-0500-0000F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69" name="Text Box 16">
          <a:extLst>
            <a:ext uri="{FF2B5EF4-FFF2-40B4-BE49-F238E27FC236}">
              <a16:creationId xmlns:a16="http://schemas.microsoft.com/office/drawing/2014/main" id="{00000000-0008-0000-0500-0000F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70" name="Text Box 17">
          <a:extLst>
            <a:ext uri="{FF2B5EF4-FFF2-40B4-BE49-F238E27FC236}">
              <a16:creationId xmlns:a16="http://schemas.microsoft.com/office/drawing/2014/main" id="{00000000-0008-0000-0500-0000F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71" name="Text Box 18">
          <a:extLst>
            <a:ext uri="{FF2B5EF4-FFF2-40B4-BE49-F238E27FC236}">
              <a16:creationId xmlns:a16="http://schemas.microsoft.com/office/drawing/2014/main" id="{00000000-0008-0000-0500-0000F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72" name="Text Box 19">
          <a:extLst>
            <a:ext uri="{FF2B5EF4-FFF2-40B4-BE49-F238E27FC236}">
              <a16:creationId xmlns:a16="http://schemas.microsoft.com/office/drawing/2014/main" id="{00000000-0008-0000-0500-00000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073" name="Text Box 16">
          <a:extLst>
            <a:ext uri="{FF2B5EF4-FFF2-40B4-BE49-F238E27FC236}">
              <a16:creationId xmlns:a16="http://schemas.microsoft.com/office/drawing/2014/main" id="{00000000-0008-0000-0500-00000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074" name="Text Box 17">
          <a:extLst>
            <a:ext uri="{FF2B5EF4-FFF2-40B4-BE49-F238E27FC236}">
              <a16:creationId xmlns:a16="http://schemas.microsoft.com/office/drawing/2014/main" id="{00000000-0008-0000-0500-00000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075" name="Text Box 18">
          <a:extLst>
            <a:ext uri="{FF2B5EF4-FFF2-40B4-BE49-F238E27FC236}">
              <a16:creationId xmlns:a16="http://schemas.microsoft.com/office/drawing/2014/main" id="{00000000-0008-0000-0500-00000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076" name="Text Box 19">
          <a:extLst>
            <a:ext uri="{FF2B5EF4-FFF2-40B4-BE49-F238E27FC236}">
              <a16:creationId xmlns:a16="http://schemas.microsoft.com/office/drawing/2014/main" id="{00000000-0008-0000-0500-00000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077" name="Text Box 15">
          <a:extLst>
            <a:ext uri="{FF2B5EF4-FFF2-40B4-BE49-F238E27FC236}">
              <a16:creationId xmlns:a16="http://schemas.microsoft.com/office/drawing/2014/main" id="{00000000-0008-0000-0500-00000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78" name="Text Box 16">
          <a:extLst>
            <a:ext uri="{FF2B5EF4-FFF2-40B4-BE49-F238E27FC236}">
              <a16:creationId xmlns:a16="http://schemas.microsoft.com/office/drawing/2014/main" id="{00000000-0008-0000-0500-00000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79" name="Text Box 17">
          <a:extLst>
            <a:ext uri="{FF2B5EF4-FFF2-40B4-BE49-F238E27FC236}">
              <a16:creationId xmlns:a16="http://schemas.microsoft.com/office/drawing/2014/main" id="{00000000-0008-0000-0500-00000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80" name="Text Box 18">
          <a:extLst>
            <a:ext uri="{FF2B5EF4-FFF2-40B4-BE49-F238E27FC236}">
              <a16:creationId xmlns:a16="http://schemas.microsoft.com/office/drawing/2014/main" id="{00000000-0008-0000-0500-00000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81" name="Text Box 19">
          <a:extLst>
            <a:ext uri="{FF2B5EF4-FFF2-40B4-BE49-F238E27FC236}">
              <a16:creationId xmlns:a16="http://schemas.microsoft.com/office/drawing/2014/main" id="{00000000-0008-0000-0500-00000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82" name="Text Box 16">
          <a:extLst>
            <a:ext uri="{FF2B5EF4-FFF2-40B4-BE49-F238E27FC236}">
              <a16:creationId xmlns:a16="http://schemas.microsoft.com/office/drawing/2014/main" id="{00000000-0008-0000-0500-00000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83" name="Text Box 17">
          <a:extLst>
            <a:ext uri="{FF2B5EF4-FFF2-40B4-BE49-F238E27FC236}">
              <a16:creationId xmlns:a16="http://schemas.microsoft.com/office/drawing/2014/main" id="{00000000-0008-0000-0500-00000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84" name="Text Box 18">
          <a:extLst>
            <a:ext uri="{FF2B5EF4-FFF2-40B4-BE49-F238E27FC236}">
              <a16:creationId xmlns:a16="http://schemas.microsoft.com/office/drawing/2014/main" id="{00000000-0008-0000-0500-00000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5" name="Text Box 16">
          <a:extLst>
            <a:ext uri="{FF2B5EF4-FFF2-40B4-BE49-F238E27FC236}">
              <a16:creationId xmlns:a16="http://schemas.microsoft.com/office/drawing/2014/main" id="{00000000-0008-0000-0500-00000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6" name="Text Box 17">
          <a:extLst>
            <a:ext uri="{FF2B5EF4-FFF2-40B4-BE49-F238E27FC236}">
              <a16:creationId xmlns:a16="http://schemas.microsoft.com/office/drawing/2014/main" id="{00000000-0008-0000-0500-00000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7" name="Text Box 18">
          <a:extLst>
            <a:ext uri="{FF2B5EF4-FFF2-40B4-BE49-F238E27FC236}">
              <a16:creationId xmlns:a16="http://schemas.microsoft.com/office/drawing/2014/main" id="{00000000-0008-0000-0500-00000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8" name="Text Box 19">
          <a:extLst>
            <a:ext uri="{FF2B5EF4-FFF2-40B4-BE49-F238E27FC236}">
              <a16:creationId xmlns:a16="http://schemas.microsoft.com/office/drawing/2014/main" id="{00000000-0008-0000-0500-00001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9" name="Text Box 16">
          <a:extLst>
            <a:ext uri="{FF2B5EF4-FFF2-40B4-BE49-F238E27FC236}">
              <a16:creationId xmlns:a16="http://schemas.microsoft.com/office/drawing/2014/main" id="{00000000-0008-0000-0500-00001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90" name="Text Box 17">
          <a:extLst>
            <a:ext uri="{FF2B5EF4-FFF2-40B4-BE49-F238E27FC236}">
              <a16:creationId xmlns:a16="http://schemas.microsoft.com/office/drawing/2014/main" id="{00000000-0008-0000-0500-00001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91" name="Text Box 18">
          <a:extLst>
            <a:ext uri="{FF2B5EF4-FFF2-40B4-BE49-F238E27FC236}">
              <a16:creationId xmlns:a16="http://schemas.microsoft.com/office/drawing/2014/main" id="{00000000-0008-0000-0500-00001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92" name="Text Box 19">
          <a:extLst>
            <a:ext uri="{FF2B5EF4-FFF2-40B4-BE49-F238E27FC236}">
              <a16:creationId xmlns:a16="http://schemas.microsoft.com/office/drawing/2014/main" id="{00000000-0008-0000-0500-00001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3093" name="Text Box 15">
          <a:extLst>
            <a:ext uri="{FF2B5EF4-FFF2-40B4-BE49-F238E27FC236}">
              <a16:creationId xmlns:a16="http://schemas.microsoft.com/office/drawing/2014/main" id="{00000000-0008-0000-0500-000015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094" name="Text Box 15">
          <a:extLst>
            <a:ext uri="{FF2B5EF4-FFF2-40B4-BE49-F238E27FC236}">
              <a16:creationId xmlns:a16="http://schemas.microsoft.com/office/drawing/2014/main" id="{00000000-0008-0000-0500-000016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096" name="Text Box 15">
          <a:extLst>
            <a:ext uri="{FF2B5EF4-FFF2-40B4-BE49-F238E27FC236}">
              <a16:creationId xmlns:a16="http://schemas.microsoft.com/office/drawing/2014/main" id="{00000000-0008-0000-0500-000018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097" name="Text Box 15">
          <a:extLst>
            <a:ext uri="{FF2B5EF4-FFF2-40B4-BE49-F238E27FC236}">
              <a16:creationId xmlns:a16="http://schemas.microsoft.com/office/drawing/2014/main" id="{00000000-0008-0000-0500-000019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213632"/>
    <xdr:sp macro="" textlink="">
      <xdr:nvSpPr>
        <xdr:cNvPr id="3098" name="Text Box 15">
          <a:extLst>
            <a:ext uri="{FF2B5EF4-FFF2-40B4-BE49-F238E27FC236}">
              <a16:creationId xmlns:a16="http://schemas.microsoft.com/office/drawing/2014/main" id="{00000000-0008-0000-0500-00001A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99" name="Text Box 16">
          <a:extLst>
            <a:ext uri="{FF2B5EF4-FFF2-40B4-BE49-F238E27FC236}">
              <a16:creationId xmlns:a16="http://schemas.microsoft.com/office/drawing/2014/main" id="{00000000-0008-0000-0500-00001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00" name="Text Box 17">
          <a:extLst>
            <a:ext uri="{FF2B5EF4-FFF2-40B4-BE49-F238E27FC236}">
              <a16:creationId xmlns:a16="http://schemas.microsoft.com/office/drawing/2014/main" id="{00000000-0008-0000-0500-00001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01" name="Text Box 18">
          <a:extLst>
            <a:ext uri="{FF2B5EF4-FFF2-40B4-BE49-F238E27FC236}">
              <a16:creationId xmlns:a16="http://schemas.microsoft.com/office/drawing/2014/main" id="{00000000-0008-0000-0500-00001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02" name="Text Box 19">
          <a:extLst>
            <a:ext uri="{FF2B5EF4-FFF2-40B4-BE49-F238E27FC236}">
              <a16:creationId xmlns:a16="http://schemas.microsoft.com/office/drawing/2014/main" id="{00000000-0008-0000-0500-00001E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03" name="Text Box 16">
          <a:extLst>
            <a:ext uri="{FF2B5EF4-FFF2-40B4-BE49-F238E27FC236}">
              <a16:creationId xmlns:a16="http://schemas.microsoft.com/office/drawing/2014/main" id="{00000000-0008-0000-0500-00001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04" name="Text Box 17">
          <a:extLst>
            <a:ext uri="{FF2B5EF4-FFF2-40B4-BE49-F238E27FC236}">
              <a16:creationId xmlns:a16="http://schemas.microsoft.com/office/drawing/2014/main" id="{00000000-0008-0000-0500-00002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05" name="Text Box 18">
          <a:extLst>
            <a:ext uri="{FF2B5EF4-FFF2-40B4-BE49-F238E27FC236}">
              <a16:creationId xmlns:a16="http://schemas.microsoft.com/office/drawing/2014/main" id="{00000000-0008-0000-0500-00002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06" name="Text Box 19">
          <a:extLst>
            <a:ext uri="{FF2B5EF4-FFF2-40B4-BE49-F238E27FC236}">
              <a16:creationId xmlns:a16="http://schemas.microsoft.com/office/drawing/2014/main" id="{00000000-0008-0000-0500-000022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107" name="Text Box 16">
          <a:extLst>
            <a:ext uri="{FF2B5EF4-FFF2-40B4-BE49-F238E27FC236}">
              <a16:creationId xmlns:a16="http://schemas.microsoft.com/office/drawing/2014/main" id="{00000000-0008-0000-0500-00002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108" name="Text Box 17">
          <a:extLst>
            <a:ext uri="{FF2B5EF4-FFF2-40B4-BE49-F238E27FC236}">
              <a16:creationId xmlns:a16="http://schemas.microsoft.com/office/drawing/2014/main" id="{00000000-0008-0000-0500-00002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109" name="Text Box 18">
          <a:extLst>
            <a:ext uri="{FF2B5EF4-FFF2-40B4-BE49-F238E27FC236}">
              <a16:creationId xmlns:a16="http://schemas.microsoft.com/office/drawing/2014/main" id="{00000000-0008-0000-0500-00002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110" name="Text Box 19">
          <a:extLst>
            <a:ext uri="{FF2B5EF4-FFF2-40B4-BE49-F238E27FC236}">
              <a16:creationId xmlns:a16="http://schemas.microsoft.com/office/drawing/2014/main" id="{00000000-0008-0000-0500-000026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111" name="Text Box 15">
          <a:extLst>
            <a:ext uri="{FF2B5EF4-FFF2-40B4-BE49-F238E27FC236}">
              <a16:creationId xmlns:a16="http://schemas.microsoft.com/office/drawing/2014/main" id="{00000000-0008-0000-0500-000027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12" name="Text Box 16">
          <a:extLst>
            <a:ext uri="{FF2B5EF4-FFF2-40B4-BE49-F238E27FC236}">
              <a16:creationId xmlns:a16="http://schemas.microsoft.com/office/drawing/2014/main" id="{00000000-0008-0000-0500-00002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13" name="Text Box 17">
          <a:extLst>
            <a:ext uri="{FF2B5EF4-FFF2-40B4-BE49-F238E27FC236}">
              <a16:creationId xmlns:a16="http://schemas.microsoft.com/office/drawing/2014/main" id="{00000000-0008-0000-0500-00002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14" name="Text Box 18">
          <a:extLst>
            <a:ext uri="{FF2B5EF4-FFF2-40B4-BE49-F238E27FC236}">
              <a16:creationId xmlns:a16="http://schemas.microsoft.com/office/drawing/2014/main" id="{00000000-0008-0000-0500-00002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15" name="Text Box 19">
          <a:extLst>
            <a:ext uri="{FF2B5EF4-FFF2-40B4-BE49-F238E27FC236}">
              <a16:creationId xmlns:a16="http://schemas.microsoft.com/office/drawing/2014/main" id="{00000000-0008-0000-0500-00002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116" name="Text Box 15">
          <a:extLst>
            <a:ext uri="{FF2B5EF4-FFF2-40B4-BE49-F238E27FC236}">
              <a16:creationId xmlns:a16="http://schemas.microsoft.com/office/drawing/2014/main" id="{00000000-0008-0000-0500-00002C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17" name="Text Box 16">
          <a:extLst>
            <a:ext uri="{FF2B5EF4-FFF2-40B4-BE49-F238E27FC236}">
              <a16:creationId xmlns:a16="http://schemas.microsoft.com/office/drawing/2014/main" id="{00000000-0008-0000-0500-00002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18" name="Text Box 17">
          <a:extLst>
            <a:ext uri="{FF2B5EF4-FFF2-40B4-BE49-F238E27FC236}">
              <a16:creationId xmlns:a16="http://schemas.microsoft.com/office/drawing/2014/main" id="{00000000-0008-0000-0500-00002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19" name="Text Box 18">
          <a:extLst>
            <a:ext uri="{FF2B5EF4-FFF2-40B4-BE49-F238E27FC236}">
              <a16:creationId xmlns:a16="http://schemas.microsoft.com/office/drawing/2014/main" id="{00000000-0008-0000-0500-00002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0" name="Text Box 16">
          <a:extLst>
            <a:ext uri="{FF2B5EF4-FFF2-40B4-BE49-F238E27FC236}">
              <a16:creationId xmlns:a16="http://schemas.microsoft.com/office/drawing/2014/main" id="{00000000-0008-0000-0500-00003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1" name="Text Box 17">
          <a:extLst>
            <a:ext uri="{FF2B5EF4-FFF2-40B4-BE49-F238E27FC236}">
              <a16:creationId xmlns:a16="http://schemas.microsoft.com/office/drawing/2014/main" id="{00000000-0008-0000-0500-00003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2" name="Text Box 18">
          <a:extLst>
            <a:ext uri="{FF2B5EF4-FFF2-40B4-BE49-F238E27FC236}">
              <a16:creationId xmlns:a16="http://schemas.microsoft.com/office/drawing/2014/main" id="{00000000-0008-0000-0500-00003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3" name="Text Box 19">
          <a:extLst>
            <a:ext uri="{FF2B5EF4-FFF2-40B4-BE49-F238E27FC236}">
              <a16:creationId xmlns:a16="http://schemas.microsoft.com/office/drawing/2014/main" id="{00000000-0008-0000-0500-00003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4" name="Text Box 16">
          <a:extLst>
            <a:ext uri="{FF2B5EF4-FFF2-40B4-BE49-F238E27FC236}">
              <a16:creationId xmlns:a16="http://schemas.microsoft.com/office/drawing/2014/main" id="{00000000-0008-0000-0500-00003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5" name="Text Box 17">
          <a:extLst>
            <a:ext uri="{FF2B5EF4-FFF2-40B4-BE49-F238E27FC236}">
              <a16:creationId xmlns:a16="http://schemas.microsoft.com/office/drawing/2014/main" id="{00000000-0008-0000-0500-00003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6" name="Text Box 18">
          <a:extLst>
            <a:ext uri="{FF2B5EF4-FFF2-40B4-BE49-F238E27FC236}">
              <a16:creationId xmlns:a16="http://schemas.microsoft.com/office/drawing/2014/main" id="{00000000-0008-0000-0500-000036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84</xdr:row>
      <xdr:rowOff>170392</xdr:rowOff>
    </xdr:from>
    <xdr:ext cx="95250" cy="213632"/>
    <xdr:sp macro="" textlink="">
      <xdr:nvSpPr>
        <xdr:cNvPr id="3127" name="Text Box 15">
          <a:extLst>
            <a:ext uri="{FF2B5EF4-FFF2-40B4-BE49-F238E27FC236}">
              <a16:creationId xmlns:a16="http://schemas.microsoft.com/office/drawing/2014/main" id="{00000000-0008-0000-0500-000037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28" name="Text Box 16">
          <a:extLst>
            <a:ext uri="{FF2B5EF4-FFF2-40B4-BE49-F238E27FC236}">
              <a16:creationId xmlns:a16="http://schemas.microsoft.com/office/drawing/2014/main" id="{00000000-0008-0000-0500-00003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29" name="Text Box 17">
          <a:extLst>
            <a:ext uri="{FF2B5EF4-FFF2-40B4-BE49-F238E27FC236}">
              <a16:creationId xmlns:a16="http://schemas.microsoft.com/office/drawing/2014/main" id="{00000000-0008-0000-0500-00003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30" name="Text Box 18">
          <a:extLst>
            <a:ext uri="{FF2B5EF4-FFF2-40B4-BE49-F238E27FC236}">
              <a16:creationId xmlns:a16="http://schemas.microsoft.com/office/drawing/2014/main" id="{00000000-0008-0000-0500-00003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31" name="Text Box 19">
          <a:extLst>
            <a:ext uri="{FF2B5EF4-FFF2-40B4-BE49-F238E27FC236}">
              <a16:creationId xmlns:a16="http://schemas.microsoft.com/office/drawing/2014/main" id="{00000000-0008-0000-0500-00003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32" name="Text Box 16">
          <a:extLst>
            <a:ext uri="{FF2B5EF4-FFF2-40B4-BE49-F238E27FC236}">
              <a16:creationId xmlns:a16="http://schemas.microsoft.com/office/drawing/2014/main" id="{00000000-0008-0000-0500-00003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33" name="Text Box 17">
          <a:extLst>
            <a:ext uri="{FF2B5EF4-FFF2-40B4-BE49-F238E27FC236}">
              <a16:creationId xmlns:a16="http://schemas.microsoft.com/office/drawing/2014/main" id="{00000000-0008-0000-0500-00003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34" name="Text Box 18">
          <a:extLst>
            <a:ext uri="{FF2B5EF4-FFF2-40B4-BE49-F238E27FC236}">
              <a16:creationId xmlns:a16="http://schemas.microsoft.com/office/drawing/2014/main" id="{00000000-0008-0000-0500-00003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35" name="Text Box 19">
          <a:extLst>
            <a:ext uri="{FF2B5EF4-FFF2-40B4-BE49-F238E27FC236}">
              <a16:creationId xmlns:a16="http://schemas.microsoft.com/office/drawing/2014/main" id="{00000000-0008-0000-0500-00003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136" name="Text Box 16">
          <a:extLst>
            <a:ext uri="{FF2B5EF4-FFF2-40B4-BE49-F238E27FC236}">
              <a16:creationId xmlns:a16="http://schemas.microsoft.com/office/drawing/2014/main" id="{00000000-0008-0000-0500-00004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137" name="Text Box 17">
          <a:extLst>
            <a:ext uri="{FF2B5EF4-FFF2-40B4-BE49-F238E27FC236}">
              <a16:creationId xmlns:a16="http://schemas.microsoft.com/office/drawing/2014/main" id="{00000000-0008-0000-0500-00004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138" name="Text Box 18">
          <a:extLst>
            <a:ext uri="{FF2B5EF4-FFF2-40B4-BE49-F238E27FC236}">
              <a16:creationId xmlns:a16="http://schemas.microsoft.com/office/drawing/2014/main" id="{00000000-0008-0000-0500-00004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139" name="Text Box 19">
          <a:extLst>
            <a:ext uri="{FF2B5EF4-FFF2-40B4-BE49-F238E27FC236}">
              <a16:creationId xmlns:a16="http://schemas.microsoft.com/office/drawing/2014/main" id="{00000000-0008-0000-0500-000043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140" name="Text Box 15">
          <a:extLst>
            <a:ext uri="{FF2B5EF4-FFF2-40B4-BE49-F238E27FC236}">
              <a16:creationId xmlns:a16="http://schemas.microsoft.com/office/drawing/2014/main" id="{00000000-0008-0000-0500-00004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41" name="Text Box 16">
          <a:extLst>
            <a:ext uri="{FF2B5EF4-FFF2-40B4-BE49-F238E27FC236}">
              <a16:creationId xmlns:a16="http://schemas.microsoft.com/office/drawing/2014/main" id="{00000000-0008-0000-0500-00004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42" name="Text Box 17">
          <a:extLst>
            <a:ext uri="{FF2B5EF4-FFF2-40B4-BE49-F238E27FC236}">
              <a16:creationId xmlns:a16="http://schemas.microsoft.com/office/drawing/2014/main" id="{00000000-0008-0000-0500-00004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43" name="Text Box 18">
          <a:extLst>
            <a:ext uri="{FF2B5EF4-FFF2-40B4-BE49-F238E27FC236}">
              <a16:creationId xmlns:a16="http://schemas.microsoft.com/office/drawing/2014/main" id="{00000000-0008-0000-0500-00004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44" name="Text Box 19">
          <a:extLst>
            <a:ext uri="{FF2B5EF4-FFF2-40B4-BE49-F238E27FC236}">
              <a16:creationId xmlns:a16="http://schemas.microsoft.com/office/drawing/2014/main" id="{00000000-0008-0000-0500-00004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45" name="Text Box 16">
          <a:extLst>
            <a:ext uri="{FF2B5EF4-FFF2-40B4-BE49-F238E27FC236}">
              <a16:creationId xmlns:a16="http://schemas.microsoft.com/office/drawing/2014/main" id="{00000000-0008-0000-0500-00004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46" name="Text Box 17">
          <a:extLst>
            <a:ext uri="{FF2B5EF4-FFF2-40B4-BE49-F238E27FC236}">
              <a16:creationId xmlns:a16="http://schemas.microsoft.com/office/drawing/2014/main" id="{00000000-0008-0000-0500-00004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84</xdr:row>
      <xdr:rowOff>15875</xdr:rowOff>
    </xdr:from>
    <xdr:ext cx="95250" cy="171450"/>
    <xdr:sp macro="" textlink="">
      <xdr:nvSpPr>
        <xdr:cNvPr id="3147" name="Text Box 18">
          <a:extLst>
            <a:ext uri="{FF2B5EF4-FFF2-40B4-BE49-F238E27FC236}">
              <a16:creationId xmlns:a16="http://schemas.microsoft.com/office/drawing/2014/main" id="{00000000-0008-0000-0500-00004B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48" name="Text Box 16">
          <a:extLst>
            <a:ext uri="{FF2B5EF4-FFF2-40B4-BE49-F238E27FC236}">
              <a16:creationId xmlns:a16="http://schemas.microsoft.com/office/drawing/2014/main" id="{00000000-0008-0000-0500-00004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49" name="Text Box 17">
          <a:extLst>
            <a:ext uri="{FF2B5EF4-FFF2-40B4-BE49-F238E27FC236}">
              <a16:creationId xmlns:a16="http://schemas.microsoft.com/office/drawing/2014/main" id="{00000000-0008-0000-0500-00004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50" name="Text Box 18">
          <a:extLst>
            <a:ext uri="{FF2B5EF4-FFF2-40B4-BE49-F238E27FC236}">
              <a16:creationId xmlns:a16="http://schemas.microsoft.com/office/drawing/2014/main" id="{00000000-0008-0000-0500-00004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51" name="Text Box 19">
          <a:extLst>
            <a:ext uri="{FF2B5EF4-FFF2-40B4-BE49-F238E27FC236}">
              <a16:creationId xmlns:a16="http://schemas.microsoft.com/office/drawing/2014/main" id="{00000000-0008-0000-0500-00004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52" name="Text Box 16">
          <a:extLst>
            <a:ext uri="{FF2B5EF4-FFF2-40B4-BE49-F238E27FC236}">
              <a16:creationId xmlns:a16="http://schemas.microsoft.com/office/drawing/2014/main" id="{00000000-0008-0000-0500-00005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84</xdr:row>
      <xdr:rowOff>170392</xdr:rowOff>
    </xdr:from>
    <xdr:ext cx="95250" cy="213632"/>
    <xdr:sp macro="" textlink="">
      <xdr:nvSpPr>
        <xdr:cNvPr id="3153" name="Text Box 15">
          <a:extLst>
            <a:ext uri="{FF2B5EF4-FFF2-40B4-BE49-F238E27FC236}">
              <a16:creationId xmlns:a16="http://schemas.microsoft.com/office/drawing/2014/main" id="{00000000-0008-0000-0500-000051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8496"/>
    <xdr:sp macro="" textlink="">
      <xdr:nvSpPr>
        <xdr:cNvPr id="3154" name="Text Box 15">
          <a:extLst>
            <a:ext uri="{FF2B5EF4-FFF2-40B4-BE49-F238E27FC236}">
              <a16:creationId xmlns:a16="http://schemas.microsoft.com/office/drawing/2014/main" id="{00000000-0008-0000-0500-000052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3155" name="Text Box 15">
          <a:extLst>
            <a:ext uri="{FF2B5EF4-FFF2-40B4-BE49-F238E27FC236}">
              <a16:creationId xmlns:a16="http://schemas.microsoft.com/office/drawing/2014/main" id="{00000000-0008-0000-0500-000053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3157" name="Text Box 15">
          <a:extLst>
            <a:ext uri="{FF2B5EF4-FFF2-40B4-BE49-F238E27FC236}">
              <a16:creationId xmlns:a16="http://schemas.microsoft.com/office/drawing/2014/main" id="{00000000-0008-0000-0500-000055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3158" name="Text Box 15">
          <a:extLst>
            <a:ext uri="{FF2B5EF4-FFF2-40B4-BE49-F238E27FC236}">
              <a16:creationId xmlns:a16="http://schemas.microsoft.com/office/drawing/2014/main" id="{00000000-0008-0000-0500-000056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84</xdr:row>
      <xdr:rowOff>170392</xdr:rowOff>
    </xdr:from>
    <xdr:ext cx="95250" cy="213632"/>
    <xdr:sp macro="" textlink="">
      <xdr:nvSpPr>
        <xdr:cNvPr id="3159" name="Text Box 15">
          <a:extLst>
            <a:ext uri="{FF2B5EF4-FFF2-40B4-BE49-F238E27FC236}">
              <a16:creationId xmlns:a16="http://schemas.microsoft.com/office/drawing/2014/main" id="{00000000-0008-0000-0500-000057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60" name="Text Box 16">
          <a:extLst>
            <a:ext uri="{FF2B5EF4-FFF2-40B4-BE49-F238E27FC236}">
              <a16:creationId xmlns:a16="http://schemas.microsoft.com/office/drawing/2014/main" id="{00000000-0008-0000-0500-00005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61" name="Text Box 17">
          <a:extLst>
            <a:ext uri="{FF2B5EF4-FFF2-40B4-BE49-F238E27FC236}">
              <a16:creationId xmlns:a16="http://schemas.microsoft.com/office/drawing/2014/main" id="{00000000-0008-0000-0500-00005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62" name="Text Box 18">
          <a:extLst>
            <a:ext uri="{FF2B5EF4-FFF2-40B4-BE49-F238E27FC236}">
              <a16:creationId xmlns:a16="http://schemas.microsoft.com/office/drawing/2014/main" id="{00000000-0008-0000-0500-00005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63" name="Text Box 19">
          <a:extLst>
            <a:ext uri="{FF2B5EF4-FFF2-40B4-BE49-F238E27FC236}">
              <a16:creationId xmlns:a16="http://schemas.microsoft.com/office/drawing/2014/main" id="{00000000-0008-0000-0500-00005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64" name="Text Box 16">
          <a:extLst>
            <a:ext uri="{FF2B5EF4-FFF2-40B4-BE49-F238E27FC236}">
              <a16:creationId xmlns:a16="http://schemas.microsoft.com/office/drawing/2014/main" id="{00000000-0008-0000-0500-00005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65" name="Text Box 17">
          <a:extLst>
            <a:ext uri="{FF2B5EF4-FFF2-40B4-BE49-F238E27FC236}">
              <a16:creationId xmlns:a16="http://schemas.microsoft.com/office/drawing/2014/main" id="{00000000-0008-0000-0500-00005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66" name="Text Box 18">
          <a:extLst>
            <a:ext uri="{FF2B5EF4-FFF2-40B4-BE49-F238E27FC236}">
              <a16:creationId xmlns:a16="http://schemas.microsoft.com/office/drawing/2014/main" id="{00000000-0008-0000-0500-00005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67" name="Text Box 19">
          <a:extLst>
            <a:ext uri="{FF2B5EF4-FFF2-40B4-BE49-F238E27FC236}">
              <a16:creationId xmlns:a16="http://schemas.microsoft.com/office/drawing/2014/main" id="{00000000-0008-0000-0500-00005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168" name="Text Box 16">
          <a:extLst>
            <a:ext uri="{FF2B5EF4-FFF2-40B4-BE49-F238E27FC236}">
              <a16:creationId xmlns:a16="http://schemas.microsoft.com/office/drawing/2014/main" id="{00000000-0008-0000-0500-00006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169" name="Text Box 17">
          <a:extLst>
            <a:ext uri="{FF2B5EF4-FFF2-40B4-BE49-F238E27FC236}">
              <a16:creationId xmlns:a16="http://schemas.microsoft.com/office/drawing/2014/main" id="{00000000-0008-0000-0500-00006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170" name="Text Box 18">
          <a:extLst>
            <a:ext uri="{FF2B5EF4-FFF2-40B4-BE49-F238E27FC236}">
              <a16:creationId xmlns:a16="http://schemas.microsoft.com/office/drawing/2014/main" id="{00000000-0008-0000-0500-00006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171" name="Text Box 19">
          <a:extLst>
            <a:ext uri="{FF2B5EF4-FFF2-40B4-BE49-F238E27FC236}">
              <a16:creationId xmlns:a16="http://schemas.microsoft.com/office/drawing/2014/main" id="{00000000-0008-0000-0500-00006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172" name="Text Box 15">
          <a:extLst>
            <a:ext uri="{FF2B5EF4-FFF2-40B4-BE49-F238E27FC236}">
              <a16:creationId xmlns:a16="http://schemas.microsoft.com/office/drawing/2014/main" id="{00000000-0008-0000-0500-00006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73" name="Text Box 16">
          <a:extLst>
            <a:ext uri="{FF2B5EF4-FFF2-40B4-BE49-F238E27FC236}">
              <a16:creationId xmlns:a16="http://schemas.microsoft.com/office/drawing/2014/main" id="{00000000-0008-0000-0500-00006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74" name="Text Box 17">
          <a:extLst>
            <a:ext uri="{FF2B5EF4-FFF2-40B4-BE49-F238E27FC236}">
              <a16:creationId xmlns:a16="http://schemas.microsoft.com/office/drawing/2014/main" id="{00000000-0008-0000-0500-00006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75" name="Text Box 18">
          <a:extLst>
            <a:ext uri="{FF2B5EF4-FFF2-40B4-BE49-F238E27FC236}">
              <a16:creationId xmlns:a16="http://schemas.microsoft.com/office/drawing/2014/main" id="{00000000-0008-0000-0500-00006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76" name="Text Box 19">
          <a:extLst>
            <a:ext uri="{FF2B5EF4-FFF2-40B4-BE49-F238E27FC236}">
              <a16:creationId xmlns:a16="http://schemas.microsoft.com/office/drawing/2014/main" id="{00000000-0008-0000-0500-00006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77" name="Text Box 16">
          <a:extLst>
            <a:ext uri="{FF2B5EF4-FFF2-40B4-BE49-F238E27FC236}">
              <a16:creationId xmlns:a16="http://schemas.microsoft.com/office/drawing/2014/main" id="{00000000-0008-0000-0500-00006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78" name="Text Box 17">
          <a:extLst>
            <a:ext uri="{FF2B5EF4-FFF2-40B4-BE49-F238E27FC236}">
              <a16:creationId xmlns:a16="http://schemas.microsoft.com/office/drawing/2014/main" id="{00000000-0008-0000-0500-00006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79" name="Text Box 18">
          <a:extLst>
            <a:ext uri="{FF2B5EF4-FFF2-40B4-BE49-F238E27FC236}">
              <a16:creationId xmlns:a16="http://schemas.microsoft.com/office/drawing/2014/main" id="{00000000-0008-0000-0500-00006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0" name="Text Box 16">
          <a:extLst>
            <a:ext uri="{FF2B5EF4-FFF2-40B4-BE49-F238E27FC236}">
              <a16:creationId xmlns:a16="http://schemas.microsoft.com/office/drawing/2014/main" id="{00000000-0008-0000-0500-00006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1" name="Text Box 17">
          <a:extLst>
            <a:ext uri="{FF2B5EF4-FFF2-40B4-BE49-F238E27FC236}">
              <a16:creationId xmlns:a16="http://schemas.microsoft.com/office/drawing/2014/main" id="{00000000-0008-0000-0500-00006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2" name="Text Box 18">
          <a:extLst>
            <a:ext uri="{FF2B5EF4-FFF2-40B4-BE49-F238E27FC236}">
              <a16:creationId xmlns:a16="http://schemas.microsoft.com/office/drawing/2014/main" id="{00000000-0008-0000-0500-00006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3" name="Text Box 19">
          <a:extLst>
            <a:ext uri="{FF2B5EF4-FFF2-40B4-BE49-F238E27FC236}">
              <a16:creationId xmlns:a16="http://schemas.microsoft.com/office/drawing/2014/main" id="{00000000-0008-0000-0500-00006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4" name="Text Box 16">
          <a:extLst>
            <a:ext uri="{FF2B5EF4-FFF2-40B4-BE49-F238E27FC236}">
              <a16:creationId xmlns:a16="http://schemas.microsoft.com/office/drawing/2014/main" id="{00000000-0008-0000-0500-00007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5" name="Text Box 17">
          <a:extLst>
            <a:ext uri="{FF2B5EF4-FFF2-40B4-BE49-F238E27FC236}">
              <a16:creationId xmlns:a16="http://schemas.microsoft.com/office/drawing/2014/main" id="{00000000-0008-0000-0500-00007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6" name="Text Box 18">
          <a:extLst>
            <a:ext uri="{FF2B5EF4-FFF2-40B4-BE49-F238E27FC236}">
              <a16:creationId xmlns:a16="http://schemas.microsoft.com/office/drawing/2014/main" id="{00000000-0008-0000-0500-00007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7" name="Text Box 19">
          <a:extLst>
            <a:ext uri="{FF2B5EF4-FFF2-40B4-BE49-F238E27FC236}">
              <a16:creationId xmlns:a16="http://schemas.microsoft.com/office/drawing/2014/main" id="{00000000-0008-0000-0500-00007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56743"/>
    <xdr:sp macro="" textlink="">
      <xdr:nvSpPr>
        <xdr:cNvPr id="3188" name="Text Box 15">
          <a:extLst>
            <a:ext uri="{FF2B5EF4-FFF2-40B4-BE49-F238E27FC236}">
              <a16:creationId xmlns:a16="http://schemas.microsoft.com/office/drawing/2014/main" id="{00000000-0008-0000-0500-000074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3189" name="Text Box 15">
          <a:extLst>
            <a:ext uri="{FF2B5EF4-FFF2-40B4-BE49-F238E27FC236}">
              <a16:creationId xmlns:a16="http://schemas.microsoft.com/office/drawing/2014/main" id="{00000000-0008-0000-0500-000075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3191" name="Text Box 15">
          <a:extLst>
            <a:ext uri="{FF2B5EF4-FFF2-40B4-BE49-F238E27FC236}">
              <a16:creationId xmlns:a16="http://schemas.microsoft.com/office/drawing/2014/main" id="{00000000-0008-0000-0500-000077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3192" name="Text Box 15">
          <a:extLst>
            <a:ext uri="{FF2B5EF4-FFF2-40B4-BE49-F238E27FC236}">
              <a16:creationId xmlns:a16="http://schemas.microsoft.com/office/drawing/2014/main" id="{00000000-0008-0000-0500-000078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213632"/>
    <xdr:sp macro="" textlink="">
      <xdr:nvSpPr>
        <xdr:cNvPr id="3193" name="Text Box 15">
          <a:extLst>
            <a:ext uri="{FF2B5EF4-FFF2-40B4-BE49-F238E27FC236}">
              <a16:creationId xmlns:a16="http://schemas.microsoft.com/office/drawing/2014/main" id="{00000000-0008-0000-0500-000079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94" name="Text Box 16">
          <a:extLst>
            <a:ext uri="{FF2B5EF4-FFF2-40B4-BE49-F238E27FC236}">
              <a16:creationId xmlns:a16="http://schemas.microsoft.com/office/drawing/2014/main" id="{00000000-0008-0000-0500-00007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95" name="Text Box 17">
          <a:extLst>
            <a:ext uri="{FF2B5EF4-FFF2-40B4-BE49-F238E27FC236}">
              <a16:creationId xmlns:a16="http://schemas.microsoft.com/office/drawing/2014/main" id="{00000000-0008-0000-0500-00007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96" name="Text Box 18">
          <a:extLst>
            <a:ext uri="{FF2B5EF4-FFF2-40B4-BE49-F238E27FC236}">
              <a16:creationId xmlns:a16="http://schemas.microsoft.com/office/drawing/2014/main" id="{00000000-0008-0000-0500-00007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97" name="Text Box 19">
          <a:extLst>
            <a:ext uri="{FF2B5EF4-FFF2-40B4-BE49-F238E27FC236}">
              <a16:creationId xmlns:a16="http://schemas.microsoft.com/office/drawing/2014/main" id="{00000000-0008-0000-0500-00007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98" name="Text Box 16">
          <a:extLst>
            <a:ext uri="{FF2B5EF4-FFF2-40B4-BE49-F238E27FC236}">
              <a16:creationId xmlns:a16="http://schemas.microsoft.com/office/drawing/2014/main" id="{00000000-0008-0000-0500-00007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99" name="Text Box 17">
          <a:extLst>
            <a:ext uri="{FF2B5EF4-FFF2-40B4-BE49-F238E27FC236}">
              <a16:creationId xmlns:a16="http://schemas.microsoft.com/office/drawing/2014/main" id="{00000000-0008-0000-0500-00007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00" name="Text Box 18">
          <a:extLst>
            <a:ext uri="{FF2B5EF4-FFF2-40B4-BE49-F238E27FC236}">
              <a16:creationId xmlns:a16="http://schemas.microsoft.com/office/drawing/2014/main" id="{00000000-0008-0000-0500-00008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01" name="Text Box 19">
          <a:extLst>
            <a:ext uri="{FF2B5EF4-FFF2-40B4-BE49-F238E27FC236}">
              <a16:creationId xmlns:a16="http://schemas.microsoft.com/office/drawing/2014/main" id="{00000000-0008-0000-0500-00008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202" name="Text Box 16">
          <a:extLst>
            <a:ext uri="{FF2B5EF4-FFF2-40B4-BE49-F238E27FC236}">
              <a16:creationId xmlns:a16="http://schemas.microsoft.com/office/drawing/2014/main" id="{00000000-0008-0000-0500-00008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203" name="Text Box 17">
          <a:extLst>
            <a:ext uri="{FF2B5EF4-FFF2-40B4-BE49-F238E27FC236}">
              <a16:creationId xmlns:a16="http://schemas.microsoft.com/office/drawing/2014/main" id="{00000000-0008-0000-0500-00008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204" name="Text Box 18">
          <a:extLst>
            <a:ext uri="{FF2B5EF4-FFF2-40B4-BE49-F238E27FC236}">
              <a16:creationId xmlns:a16="http://schemas.microsoft.com/office/drawing/2014/main" id="{00000000-0008-0000-0500-00008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205" name="Text Box 19">
          <a:extLst>
            <a:ext uri="{FF2B5EF4-FFF2-40B4-BE49-F238E27FC236}">
              <a16:creationId xmlns:a16="http://schemas.microsoft.com/office/drawing/2014/main" id="{00000000-0008-0000-0500-00008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206" name="Text Box 15">
          <a:extLst>
            <a:ext uri="{FF2B5EF4-FFF2-40B4-BE49-F238E27FC236}">
              <a16:creationId xmlns:a16="http://schemas.microsoft.com/office/drawing/2014/main" id="{00000000-0008-0000-0500-000086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07" name="Text Box 16">
          <a:extLst>
            <a:ext uri="{FF2B5EF4-FFF2-40B4-BE49-F238E27FC236}">
              <a16:creationId xmlns:a16="http://schemas.microsoft.com/office/drawing/2014/main" id="{00000000-0008-0000-0500-00008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08" name="Text Box 17">
          <a:extLst>
            <a:ext uri="{FF2B5EF4-FFF2-40B4-BE49-F238E27FC236}">
              <a16:creationId xmlns:a16="http://schemas.microsoft.com/office/drawing/2014/main" id="{00000000-0008-0000-0500-00008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09" name="Text Box 18">
          <a:extLst>
            <a:ext uri="{FF2B5EF4-FFF2-40B4-BE49-F238E27FC236}">
              <a16:creationId xmlns:a16="http://schemas.microsoft.com/office/drawing/2014/main" id="{00000000-0008-0000-0500-00008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10" name="Text Box 19">
          <a:extLst>
            <a:ext uri="{FF2B5EF4-FFF2-40B4-BE49-F238E27FC236}">
              <a16:creationId xmlns:a16="http://schemas.microsoft.com/office/drawing/2014/main" id="{00000000-0008-0000-0500-00008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3211" name="Text Box 15">
          <a:extLst>
            <a:ext uri="{FF2B5EF4-FFF2-40B4-BE49-F238E27FC236}">
              <a16:creationId xmlns:a16="http://schemas.microsoft.com/office/drawing/2014/main" id="{00000000-0008-0000-0500-00008B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12" name="Text Box 16">
          <a:extLst>
            <a:ext uri="{FF2B5EF4-FFF2-40B4-BE49-F238E27FC236}">
              <a16:creationId xmlns:a16="http://schemas.microsoft.com/office/drawing/2014/main" id="{00000000-0008-0000-0500-00008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13" name="Text Box 17">
          <a:extLst>
            <a:ext uri="{FF2B5EF4-FFF2-40B4-BE49-F238E27FC236}">
              <a16:creationId xmlns:a16="http://schemas.microsoft.com/office/drawing/2014/main" id="{00000000-0008-0000-0500-00008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14" name="Text Box 18">
          <a:extLst>
            <a:ext uri="{FF2B5EF4-FFF2-40B4-BE49-F238E27FC236}">
              <a16:creationId xmlns:a16="http://schemas.microsoft.com/office/drawing/2014/main" id="{00000000-0008-0000-0500-00008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5" name="Text Box 16">
          <a:extLst>
            <a:ext uri="{FF2B5EF4-FFF2-40B4-BE49-F238E27FC236}">
              <a16:creationId xmlns:a16="http://schemas.microsoft.com/office/drawing/2014/main" id="{00000000-0008-0000-0500-00008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6" name="Text Box 17">
          <a:extLst>
            <a:ext uri="{FF2B5EF4-FFF2-40B4-BE49-F238E27FC236}">
              <a16:creationId xmlns:a16="http://schemas.microsoft.com/office/drawing/2014/main" id="{00000000-0008-0000-0500-00009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7" name="Text Box 18">
          <a:extLst>
            <a:ext uri="{FF2B5EF4-FFF2-40B4-BE49-F238E27FC236}">
              <a16:creationId xmlns:a16="http://schemas.microsoft.com/office/drawing/2014/main" id="{00000000-0008-0000-0500-00009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8" name="Text Box 19">
          <a:extLst>
            <a:ext uri="{FF2B5EF4-FFF2-40B4-BE49-F238E27FC236}">
              <a16:creationId xmlns:a16="http://schemas.microsoft.com/office/drawing/2014/main" id="{00000000-0008-0000-0500-00009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9" name="Text Box 16">
          <a:extLst>
            <a:ext uri="{FF2B5EF4-FFF2-40B4-BE49-F238E27FC236}">
              <a16:creationId xmlns:a16="http://schemas.microsoft.com/office/drawing/2014/main" id="{00000000-0008-0000-0500-00009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20" name="Text Box 17">
          <a:extLst>
            <a:ext uri="{FF2B5EF4-FFF2-40B4-BE49-F238E27FC236}">
              <a16:creationId xmlns:a16="http://schemas.microsoft.com/office/drawing/2014/main" id="{00000000-0008-0000-0500-00009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21" name="Text Box 18">
          <a:extLst>
            <a:ext uri="{FF2B5EF4-FFF2-40B4-BE49-F238E27FC236}">
              <a16:creationId xmlns:a16="http://schemas.microsoft.com/office/drawing/2014/main" id="{00000000-0008-0000-0500-00009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90</xdr:row>
      <xdr:rowOff>170392</xdr:rowOff>
    </xdr:from>
    <xdr:ext cx="95250" cy="213632"/>
    <xdr:sp macro="" textlink="">
      <xdr:nvSpPr>
        <xdr:cNvPr id="3222" name="Text Box 15">
          <a:extLst>
            <a:ext uri="{FF2B5EF4-FFF2-40B4-BE49-F238E27FC236}">
              <a16:creationId xmlns:a16="http://schemas.microsoft.com/office/drawing/2014/main" id="{00000000-0008-0000-0500-000096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23" name="Text Box 16">
          <a:extLst>
            <a:ext uri="{FF2B5EF4-FFF2-40B4-BE49-F238E27FC236}">
              <a16:creationId xmlns:a16="http://schemas.microsoft.com/office/drawing/2014/main" id="{00000000-0008-0000-0500-00009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24" name="Text Box 17">
          <a:extLst>
            <a:ext uri="{FF2B5EF4-FFF2-40B4-BE49-F238E27FC236}">
              <a16:creationId xmlns:a16="http://schemas.microsoft.com/office/drawing/2014/main" id="{00000000-0008-0000-0500-00009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25" name="Text Box 18">
          <a:extLst>
            <a:ext uri="{FF2B5EF4-FFF2-40B4-BE49-F238E27FC236}">
              <a16:creationId xmlns:a16="http://schemas.microsoft.com/office/drawing/2014/main" id="{00000000-0008-0000-0500-00009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26" name="Text Box 19">
          <a:extLst>
            <a:ext uri="{FF2B5EF4-FFF2-40B4-BE49-F238E27FC236}">
              <a16:creationId xmlns:a16="http://schemas.microsoft.com/office/drawing/2014/main" id="{00000000-0008-0000-0500-00009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27" name="Text Box 16">
          <a:extLst>
            <a:ext uri="{FF2B5EF4-FFF2-40B4-BE49-F238E27FC236}">
              <a16:creationId xmlns:a16="http://schemas.microsoft.com/office/drawing/2014/main" id="{00000000-0008-0000-0500-00009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28" name="Text Box 17">
          <a:extLst>
            <a:ext uri="{FF2B5EF4-FFF2-40B4-BE49-F238E27FC236}">
              <a16:creationId xmlns:a16="http://schemas.microsoft.com/office/drawing/2014/main" id="{00000000-0008-0000-0500-00009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29" name="Text Box 18">
          <a:extLst>
            <a:ext uri="{FF2B5EF4-FFF2-40B4-BE49-F238E27FC236}">
              <a16:creationId xmlns:a16="http://schemas.microsoft.com/office/drawing/2014/main" id="{00000000-0008-0000-0500-00009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30" name="Text Box 19">
          <a:extLst>
            <a:ext uri="{FF2B5EF4-FFF2-40B4-BE49-F238E27FC236}">
              <a16:creationId xmlns:a16="http://schemas.microsoft.com/office/drawing/2014/main" id="{00000000-0008-0000-0500-00009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231" name="Text Box 16">
          <a:extLst>
            <a:ext uri="{FF2B5EF4-FFF2-40B4-BE49-F238E27FC236}">
              <a16:creationId xmlns:a16="http://schemas.microsoft.com/office/drawing/2014/main" id="{00000000-0008-0000-0500-00009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232" name="Text Box 17">
          <a:extLst>
            <a:ext uri="{FF2B5EF4-FFF2-40B4-BE49-F238E27FC236}">
              <a16:creationId xmlns:a16="http://schemas.microsoft.com/office/drawing/2014/main" id="{00000000-0008-0000-0500-0000A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233" name="Text Box 18">
          <a:extLst>
            <a:ext uri="{FF2B5EF4-FFF2-40B4-BE49-F238E27FC236}">
              <a16:creationId xmlns:a16="http://schemas.microsoft.com/office/drawing/2014/main" id="{00000000-0008-0000-0500-0000A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234" name="Text Box 19">
          <a:extLst>
            <a:ext uri="{FF2B5EF4-FFF2-40B4-BE49-F238E27FC236}">
              <a16:creationId xmlns:a16="http://schemas.microsoft.com/office/drawing/2014/main" id="{00000000-0008-0000-0500-0000A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235" name="Text Box 15">
          <a:extLst>
            <a:ext uri="{FF2B5EF4-FFF2-40B4-BE49-F238E27FC236}">
              <a16:creationId xmlns:a16="http://schemas.microsoft.com/office/drawing/2014/main" id="{00000000-0008-0000-0500-0000A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36" name="Text Box 16">
          <a:extLst>
            <a:ext uri="{FF2B5EF4-FFF2-40B4-BE49-F238E27FC236}">
              <a16:creationId xmlns:a16="http://schemas.microsoft.com/office/drawing/2014/main" id="{00000000-0008-0000-0500-0000A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37" name="Text Box 17">
          <a:extLst>
            <a:ext uri="{FF2B5EF4-FFF2-40B4-BE49-F238E27FC236}">
              <a16:creationId xmlns:a16="http://schemas.microsoft.com/office/drawing/2014/main" id="{00000000-0008-0000-0500-0000A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38" name="Text Box 18">
          <a:extLst>
            <a:ext uri="{FF2B5EF4-FFF2-40B4-BE49-F238E27FC236}">
              <a16:creationId xmlns:a16="http://schemas.microsoft.com/office/drawing/2014/main" id="{00000000-0008-0000-0500-0000A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39" name="Text Box 19">
          <a:extLst>
            <a:ext uri="{FF2B5EF4-FFF2-40B4-BE49-F238E27FC236}">
              <a16:creationId xmlns:a16="http://schemas.microsoft.com/office/drawing/2014/main" id="{00000000-0008-0000-0500-0000A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40" name="Text Box 16">
          <a:extLst>
            <a:ext uri="{FF2B5EF4-FFF2-40B4-BE49-F238E27FC236}">
              <a16:creationId xmlns:a16="http://schemas.microsoft.com/office/drawing/2014/main" id="{00000000-0008-0000-0500-0000A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41" name="Text Box 17">
          <a:extLst>
            <a:ext uri="{FF2B5EF4-FFF2-40B4-BE49-F238E27FC236}">
              <a16:creationId xmlns:a16="http://schemas.microsoft.com/office/drawing/2014/main" id="{00000000-0008-0000-0500-0000A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90</xdr:row>
      <xdr:rowOff>15875</xdr:rowOff>
    </xdr:from>
    <xdr:ext cx="95250" cy="171450"/>
    <xdr:sp macro="" textlink="">
      <xdr:nvSpPr>
        <xdr:cNvPr id="3242" name="Text Box 18">
          <a:extLst>
            <a:ext uri="{FF2B5EF4-FFF2-40B4-BE49-F238E27FC236}">
              <a16:creationId xmlns:a16="http://schemas.microsoft.com/office/drawing/2014/main" id="{00000000-0008-0000-0500-0000AA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3" name="Text Box 16">
          <a:extLst>
            <a:ext uri="{FF2B5EF4-FFF2-40B4-BE49-F238E27FC236}">
              <a16:creationId xmlns:a16="http://schemas.microsoft.com/office/drawing/2014/main" id="{00000000-0008-0000-0500-0000A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4" name="Text Box 17">
          <a:extLst>
            <a:ext uri="{FF2B5EF4-FFF2-40B4-BE49-F238E27FC236}">
              <a16:creationId xmlns:a16="http://schemas.microsoft.com/office/drawing/2014/main" id="{00000000-0008-0000-0500-0000A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5" name="Text Box 18">
          <a:extLst>
            <a:ext uri="{FF2B5EF4-FFF2-40B4-BE49-F238E27FC236}">
              <a16:creationId xmlns:a16="http://schemas.microsoft.com/office/drawing/2014/main" id="{00000000-0008-0000-0500-0000A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6" name="Text Box 19">
          <a:extLst>
            <a:ext uri="{FF2B5EF4-FFF2-40B4-BE49-F238E27FC236}">
              <a16:creationId xmlns:a16="http://schemas.microsoft.com/office/drawing/2014/main" id="{00000000-0008-0000-0500-0000A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7" name="Text Box 16">
          <a:extLst>
            <a:ext uri="{FF2B5EF4-FFF2-40B4-BE49-F238E27FC236}">
              <a16:creationId xmlns:a16="http://schemas.microsoft.com/office/drawing/2014/main" id="{00000000-0008-0000-0500-0000A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90</xdr:row>
      <xdr:rowOff>170392</xdr:rowOff>
    </xdr:from>
    <xdr:ext cx="95250" cy="213632"/>
    <xdr:sp macro="" textlink="">
      <xdr:nvSpPr>
        <xdr:cNvPr id="3248" name="Text Box 15">
          <a:extLst>
            <a:ext uri="{FF2B5EF4-FFF2-40B4-BE49-F238E27FC236}">
              <a16:creationId xmlns:a16="http://schemas.microsoft.com/office/drawing/2014/main" id="{00000000-0008-0000-0500-0000B0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3249" name="Text Box 15">
          <a:extLst>
            <a:ext uri="{FF2B5EF4-FFF2-40B4-BE49-F238E27FC236}">
              <a16:creationId xmlns:a16="http://schemas.microsoft.com/office/drawing/2014/main" id="{00000000-0008-0000-0500-0000B1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442269"/>
    <xdr:sp macro="" textlink="">
      <xdr:nvSpPr>
        <xdr:cNvPr id="3250" name="Text Box 15">
          <a:extLst>
            <a:ext uri="{FF2B5EF4-FFF2-40B4-BE49-F238E27FC236}">
              <a16:creationId xmlns:a16="http://schemas.microsoft.com/office/drawing/2014/main" id="{00000000-0008-0000-0500-0000B2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3251" name="Text Box 15">
          <a:extLst>
            <a:ext uri="{FF2B5EF4-FFF2-40B4-BE49-F238E27FC236}">
              <a16:creationId xmlns:a16="http://schemas.microsoft.com/office/drawing/2014/main" id="{00000000-0008-0000-0500-0000B3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3252" name="Text Box 15">
          <a:extLst>
            <a:ext uri="{FF2B5EF4-FFF2-40B4-BE49-F238E27FC236}">
              <a16:creationId xmlns:a16="http://schemas.microsoft.com/office/drawing/2014/main" id="{00000000-0008-0000-0500-0000B4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3253" name="Text Box 15">
          <a:extLst>
            <a:ext uri="{FF2B5EF4-FFF2-40B4-BE49-F238E27FC236}">
              <a16:creationId xmlns:a16="http://schemas.microsoft.com/office/drawing/2014/main" id="{00000000-0008-0000-0500-0000B5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90</xdr:row>
      <xdr:rowOff>170392</xdr:rowOff>
    </xdr:from>
    <xdr:ext cx="95250" cy="213632"/>
    <xdr:sp macro="" textlink="">
      <xdr:nvSpPr>
        <xdr:cNvPr id="3254" name="Text Box 15">
          <a:extLst>
            <a:ext uri="{FF2B5EF4-FFF2-40B4-BE49-F238E27FC236}">
              <a16:creationId xmlns:a16="http://schemas.microsoft.com/office/drawing/2014/main" id="{00000000-0008-0000-0500-0000B6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55" name="Text Box 16">
          <a:extLst>
            <a:ext uri="{FF2B5EF4-FFF2-40B4-BE49-F238E27FC236}">
              <a16:creationId xmlns:a16="http://schemas.microsoft.com/office/drawing/2014/main" id="{00000000-0008-0000-0500-0000B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56" name="Text Box 17">
          <a:extLst>
            <a:ext uri="{FF2B5EF4-FFF2-40B4-BE49-F238E27FC236}">
              <a16:creationId xmlns:a16="http://schemas.microsoft.com/office/drawing/2014/main" id="{00000000-0008-0000-0500-0000B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57" name="Text Box 18">
          <a:extLst>
            <a:ext uri="{FF2B5EF4-FFF2-40B4-BE49-F238E27FC236}">
              <a16:creationId xmlns:a16="http://schemas.microsoft.com/office/drawing/2014/main" id="{00000000-0008-0000-0500-0000B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58" name="Text Box 19">
          <a:extLst>
            <a:ext uri="{FF2B5EF4-FFF2-40B4-BE49-F238E27FC236}">
              <a16:creationId xmlns:a16="http://schemas.microsoft.com/office/drawing/2014/main" id="{00000000-0008-0000-0500-0000B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59" name="Text Box 16">
          <a:extLst>
            <a:ext uri="{FF2B5EF4-FFF2-40B4-BE49-F238E27FC236}">
              <a16:creationId xmlns:a16="http://schemas.microsoft.com/office/drawing/2014/main" id="{00000000-0008-0000-0500-0000B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60" name="Text Box 17">
          <a:extLst>
            <a:ext uri="{FF2B5EF4-FFF2-40B4-BE49-F238E27FC236}">
              <a16:creationId xmlns:a16="http://schemas.microsoft.com/office/drawing/2014/main" id="{00000000-0008-0000-0500-0000B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61" name="Text Box 18">
          <a:extLst>
            <a:ext uri="{FF2B5EF4-FFF2-40B4-BE49-F238E27FC236}">
              <a16:creationId xmlns:a16="http://schemas.microsoft.com/office/drawing/2014/main" id="{00000000-0008-0000-0500-0000B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62" name="Text Box 19">
          <a:extLst>
            <a:ext uri="{FF2B5EF4-FFF2-40B4-BE49-F238E27FC236}">
              <a16:creationId xmlns:a16="http://schemas.microsoft.com/office/drawing/2014/main" id="{00000000-0008-0000-0500-0000B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63" name="Text Box 16">
          <a:extLst>
            <a:ext uri="{FF2B5EF4-FFF2-40B4-BE49-F238E27FC236}">
              <a16:creationId xmlns:a16="http://schemas.microsoft.com/office/drawing/2014/main" id="{00000000-0008-0000-0500-0000BF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64" name="Text Box 17">
          <a:extLst>
            <a:ext uri="{FF2B5EF4-FFF2-40B4-BE49-F238E27FC236}">
              <a16:creationId xmlns:a16="http://schemas.microsoft.com/office/drawing/2014/main" id="{00000000-0008-0000-0500-0000C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65" name="Text Box 18">
          <a:extLst>
            <a:ext uri="{FF2B5EF4-FFF2-40B4-BE49-F238E27FC236}">
              <a16:creationId xmlns:a16="http://schemas.microsoft.com/office/drawing/2014/main" id="{00000000-0008-0000-0500-0000C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66" name="Text Box 19">
          <a:extLst>
            <a:ext uri="{FF2B5EF4-FFF2-40B4-BE49-F238E27FC236}">
              <a16:creationId xmlns:a16="http://schemas.microsoft.com/office/drawing/2014/main" id="{00000000-0008-0000-0500-0000C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267" name="Text Box 15">
          <a:extLst>
            <a:ext uri="{FF2B5EF4-FFF2-40B4-BE49-F238E27FC236}">
              <a16:creationId xmlns:a16="http://schemas.microsoft.com/office/drawing/2014/main" id="{00000000-0008-0000-0500-0000C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68" name="Text Box 16">
          <a:extLst>
            <a:ext uri="{FF2B5EF4-FFF2-40B4-BE49-F238E27FC236}">
              <a16:creationId xmlns:a16="http://schemas.microsoft.com/office/drawing/2014/main" id="{00000000-0008-0000-0500-0000C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69" name="Text Box 17">
          <a:extLst>
            <a:ext uri="{FF2B5EF4-FFF2-40B4-BE49-F238E27FC236}">
              <a16:creationId xmlns:a16="http://schemas.microsoft.com/office/drawing/2014/main" id="{00000000-0008-0000-0500-0000C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70" name="Text Box 18">
          <a:extLst>
            <a:ext uri="{FF2B5EF4-FFF2-40B4-BE49-F238E27FC236}">
              <a16:creationId xmlns:a16="http://schemas.microsoft.com/office/drawing/2014/main" id="{00000000-0008-0000-0500-0000C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71" name="Text Box 19">
          <a:extLst>
            <a:ext uri="{FF2B5EF4-FFF2-40B4-BE49-F238E27FC236}">
              <a16:creationId xmlns:a16="http://schemas.microsoft.com/office/drawing/2014/main" id="{00000000-0008-0000-0500-0000C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72" name="Text Box 16">
          <a:extLst>
            <a:ext uri="{FF2B5EF4-FFF2-40B4-BE49-F238E27FC236}">
              <a16:creationId xmlns:a16="http://schemas.microsoft.com/office/drawing/2014/main" id="{00000000-0008-0000-0500-0000C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73" name="Text Box 17">
          <a:extLst>
            <a:ext uri="{FF2B5EF4-FFF2-40B4-BE49-F238E27FC236}">
              <a16:creationId xmlns:a16="http://schemas.microsoft.com/office/drawing/2014/main" id="{00000000-0008-0000-0500-0000C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74" name="Text Box 18">
          <a:extLst>
            <a:ext uri="{FF2B5EF4-FFF2-40B4-BE49-F238E27FC236}">
              <a16:creationId xmlns:a16="http://schemas.microsoft.com/office/drawing/2014/main" id="{00000000-0008-0000-0500-0000C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5" name="Text Box 16">
          <a:extLst>
            <a:ext uri="{FF2B5EF4-FFF2-40B4-BE49-F238E27FC236}">
              <a16:creationId xmlns:a16="http://schemas.microsoft.com/office/drawing/2014/main" id="{00000000-0008-0000-0500-0000C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6" name="Text Box 17">
          <a:extLst>
            <a:ext uri="{FF2B5EF4-FFF2-40B4-BE49-F238E27FC236}">
              <a16:creationId xmlns:a16="http://schemas.microsoft.com/office/drawing/2014/main" id="{00000000-0008-0000-0500-0000C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7" name="Text Box 18">
          <a:extLst>
            <a:ext uri="{FF2B5EF4-FFF2-40B4-BE49-F238E27FC236}">
              <a16:creationId xmlns:a16="http://schemas.microsoft.com/office/drawing/2014/main" id="{00000000-0008-0000-0500-0000C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8" name="Text Box 19">
          <a:extLst>
            <a:ext uri="{FF2B5EF4-FFF2-40B4-BE49-F238E27FC236}">
              <a16:creationId xmlns:a16="http://schemas.microsoft.com/office/drawing/2014/main" id="{00000000-0008-0000-0500-0000C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9" name="Text Box 16">
          <a:extLst>
            <a:ext uri="{FF2B5EF4-FFF2-40B4-BE49-F238E27FC236}">
              <a16:creationId xmlns:a16="http://schemas.microsoft.com/office/drawing/2014/main" id="{00000000-0008-0000-0500-0000C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80" name="Text Box 17">
          <a:extLst>
            <a:ext uri="{FF2B5EF4-FFF2-40B4-BE49-F238E27FC236}">
              <a16:creationId xmlns:a16="http://schemas.microsoft.com/office/drawing/2014/main" id="{00000000-0008-0000-0500-0000D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81" name="Text Box 18">
          <a:extLst>
            <a:ext uri="{FF2B5EF4-FFF2-40B4-BE49-F238E27FC236}">
              <a16:creationId xmlns:a16="http://schemas.microsoft.com/office/drawing/2014/main" id="{00000000-0008-0000-0500-0000D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82" name="Text Box 19">
          <a:extLst>
            <a:ext uri="{FF2B5EF4-FFF2-40B4-BE49-F238E27FC236}">
              <a16:creationId xmlns:a16="http://schemas.microsoft.com/office/drawing/2014/main" id="{00000000-0008-0000-0500-0000D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56743"/>
    <xdr:sp macro="" textlink="">
      <xdr:nvSpPr>
        <xdr:cNvPr id="3283" name="Text Box 15">
          <a:extLst>
            <a:ext uri="{FF2B5EF4-FFF2-40B4-BE49-F238E27FC236}">
              <a16:creationId xmlns:a16="http://schemas.microsoft.com/office/drawing/2014/main" id="{00000000-0008-0000-0500-0000D3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442269"/>
    <xdr:sp macro="" textlink="">
      <xdr:nvSpPr>
        <xdr:cNvPr id="3284" name="Text Box 15">
          <a:extLst>
            <a:ext uri="{FF2B5EF4-FFF2-40B4-BE49-F238E27FC236}">
              <a16:creationId xmlns:a16="http://schemas.microsoft.com/office/drawing/2014/main" id="{00000000-0008-0000-0500-0000D4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3285" name="Text Box 15">
          <a:extLst>
            <a:ext uri="{FF2B5EF4-FFF2-40B4-BE49-F238E27FC236}">
              <a16:creationId xmlns:a16="http://schemas.microsoft.com/office/drawing/2014/main" id="{00000000-0008-0000-0500-0000D5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3286" name="Text Box 15">
          <a:extLst>
            <a:ext uri="{FF2B5EF4-FFF2-40B4-BE49-F238E27FC236}">
              <a16:creationId xmlns:a16="http://schemas.microsoft.com/office/drawing/2014/main" id="{00000000-0008-0000-0500-0000D6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3287" name="Text Box 15">
          <a:extLst>
            <a:ext uri="{FF2B5EF4-FFF2-40B4-BE49-F238E27FC236}">
              <a16:creationId xmlns:a16="http://schemas.microsoft.com/office/drawing/2014/main" id="{00000000-0008-0000-0500-0000D7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213632"/>
    <xdr:sp macro="" textlink="">
      <xdr:nvSpPr>
        <xdr:cNvPr id="3288" name="Text Box 15">
          <a:extLst>
            <a:ext uri="{FF2B5EF4-FFF2-40B4-BE49-F238E27FC236}">
              <a16:creationId xmlns:a16="http://schemas.microsoft.com/office/drawing/2014/main" id="{00000000-0008-0000-0500-0000D8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89" name="Text Box 16">
          <a:extLst>
            <a:ext uri="{FF2B5EF4-FFF2-40B4-BE49-F238E27FC236}">
              <a16:creationId xmlns:a16="http://schemas.microsoft.com/office/drawing/2014/main" id="{00000000-0008-0000-0500-0000D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90" name="Text Box 17">
          <a:extLst>
            <a:ext uri="{FF2B5EF4-FFF2-40B4-BE49-F238E27FC236}">
              <a16:creationId xmlns:a16="http://schemas.microsoft.com/office/drawing/2014/main" id="{00000000-0008-0000-0500-0000D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91" name="Text Box 18">
          <a:extLst>
            <a:ext uri="{FF2B5EF4-FFF2-40B4-BE49-F238E27FC236}">
              <a16:creationId xmlns:a16="http://schemas.microsoft.com/office/drawing/2014/main" id="{00000000-0008-0000-0500-0000D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92" name="Text Box 19">
          <a:extLst>
            <a:ext uri="{FF2B5EF4-FFF2-40B4-BE49-F238E27FC236}">
              <a16:creationId xmlns:a16="http://schemas.microsoft.com/office/drawing/2014/main" id="{00000000-0008-0000-0500-0000D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93" name="Text Box 16">
          <a:extLst>
            <a:ext uri="{FF2B5EF4-FFF2-40B4-BE49-F238E27FC236}">
              <a16:creationId xmlns:a16="http://schemas.microsoft.com/office/drawing/2014/main" id="{00000000-0008-0000-0500-0000D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94" name="Text Box 17">
          <a:extLst>
            <a:ext uri="{FF2B5EF4-FFF2-40B4-BE49-F238E27FC236}">
              <a16:creationId xmlns:a16="http://schemas.microsoft.com/office/drawing/2014/main" id="{00000000-0008-0000-0500-0000D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95" name="Text Box 18">
          <a:extLst>
            <a:ext uri="{FF2B5EF4-FFF2-40B4-BE49-F238E27FC236}">
              <a16:creationId xmlns:a16="http://schemas.microsoft.com/office/drawing/2014/main" id="{00000000-0008-0000-0500-0000D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96" name="Text Box 19">
          <a:extLst>
            <a:ext uri="{FF2B5EF4-FFF2-40B4-BE49-F238E27FC236}">
              <a16:creationId xmlns:a16="http://schemas.microsoft.com/office/drawing/2014/main" id="{00000000-0008-0000-0500-0000E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97" name="Text Box 16">
          <a:extLst>
            <a:ext uri="{FF2B5EF4-FFF2-40B4-BE49-F238E27FC236}">
              <a16:creationId xmlns:a16="http://schemas.microsoft.com/office/drawing/2014/main" id="{00000000-0008-0000-0500-0000E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98" name="Text Box 17">
          <a:extLst>
            <a:ext uri="{FF2B5EF4-FFF2-40B4-BE49-F238E27FC236}">
              <a16:creationId xmlns:a16="http://schemas.microsoft.com/office/drawing/2014/main" id="{00000000-0008-0000-0500-0000E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99" name="Text Box 18">
          <a:extLst>
            <a:ext uri="{FF2B5EF4-FFF2-40B4-BE49-F238E27FC236}">
              <a16:creationId xmlns:a16="http://schemas.microsoft.com/office/drawing/2014/main" id="{00000000-0008-0000-0500-0000E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300" name="Text Box 19">
          <a:extLst>
            <a:ext uri="{FF2B5EF4-FFF2-40B4-BE49-F238E27FC236}">
              <a16:creationId xmlns:a16="http://schemas.microsoft.com/office/drawing/2014/main" id="{00000000-0008-0000-0500-0000E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301" name="Text Box 15">
          <a:extLst>
            <a:ext uri="{FF2B5EF4-FFF2-40B4-BE49-F238E27FC236}">
              <a16:creationId xmlns:a16="http://schemas.microsoft.com/office/drawing/2014/main" id="{00000000-0008-0000-0500-0000E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02" name="Text Box 16">
          <a:extLst>
            <a:ext uri="{FF2B5EF4-FFF2-40B4-BE49-F238E27FC236}">
              <a16:creationId xmlns:a16="http://schemas.microsoft.com/office/drawing/2014/main" id="{00000000-0008-0000-0500-0000E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03" name="Text Box 17">
          <a:extLst>
            <a:ext uri="{FF2B5EF4-FFF2-40B4-BE49-F238E27FC236}">
              <a16:creationId xmlns:a16="http://schemas.microsoft.com/office/drawing/2014/main" id="{00000000-0008-0000-0500-0000E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04" name="Text Box 18">
          <a:extLst>
            <a:ext uri="{FF2B5EF4-FFF2-40B4-BE49-F238E27FC236}">
              <a16:creationId xmlns:a16="http://schemas.microsoft.com/office/drawing/2014/main" id="{00000000-0008-0000-0500-0000E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05" name="Text Box 19">
          <a:extLst>
            <a:ext uri="{FF2B5EF4-FFF2-40B4-BE49-F238E27FC236}">
              <a16:creationId xmlns:a16="http://schemas.microsoft.com/office/drawing/2014/main" id="{00000000-0008-0000-0500-0000E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442269"/>
    <xdr:sp macro="" textlink="">
      <xdr:nvSpPr>
        <xdr:cNvPr id="3306" name="Text Box 15">
          <a:extLst>
            <a:ext uri="{FF2B5EF4-FFF2-40B4-BE49-F238E27FC236}">
              <a16:creationId xmlns:a16="http://schemas.microsoft.com/office/drawing/2014/main" id="{00000000-0008-0000-0500-0000EA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07" name="Text Box 16">
          <a:extLst>
            <a:ext uri="{FF2B5EF4-FFF2-40B4-BE49-F238E27FC236}">
              <a16:creationId xmlns:a16="http://schemas.microsoft.com/office/drawing/2014/main" id="{00000000-0008-0000-0500-0000E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08" name="Text Box 17">
          <a:extLst>
            <a:ext uri="{FF2B5EF4-FFF2-40B4-BE49-F238E27FC236}">
              <a16:creationId xmlns:a16="http://schemas.microsoft.com/office/drawing/2014/main" id="{00000000-0008-0000-0500-0000E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09" name="Text Box 18">
          <a:extLst>
            <a:ext uri="{FF2B5EF4-FFF2-40B4-BE49-F238E27FC236}">
              <a16:creationId xmlns:a16="http://schemas.microsoft.com/office/drawing/2014/main" id="{00000000-0008-0000-0500-0000E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0" name="Text Box 16">
          <a:extLst>
            <a:ext uri="{FF2B5EF4-FFF2-40B4-BE49-F238E27FC236}">
              <a16:creationId xmlns:a16="http://schemas.microsoft.com/office/drawing/2014/main" id="{00000000-0008-0000-0500-0000E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1" name="Text Box 17">
          <a:extLst>
            <a:ext uri="{FF2B5EF4-FFF2-40B4-BE49-F238E27FC236}">
              <a16:creationId xmlns:a16="http://schemas.microsoft.com/office/drawing/2014/main" id="{00000000-0008-0000-0500-0000E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2" name="Text Box 18">
          <a:extLst>
            <a:ext uri="{FF2B5EF4-FFF2-40B4-BE49-F238E27FC236}">
              <a16:creationId xmlns:a16="http://schemas.microsoft.com/office/drawing/2014/main" id="{00000000-0008-0000-0500-0000F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3" name="Text Box 19">
          <a:extLst>
            <a:ext uri="{FF2B5EF4-FFF2-40B4-BE49-F238E27FC236}">
              <a16:creationId xmlns:a16="http://schemas.microsoft.com/office/drawing/2014/main" id="{00000000-0008-0000-0500-0000F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4" name="Text Box 16">
          <a:extLst>
            <a:ext uri="{FF2B5EF4-FFF2-40B4-BE49-F238E27FC236}">
              <a16:creationId xmlns:a16="http://schemas.microsoft.com/office/drawing/2014/main" id="{00000000-0008-0000-0500-0000F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5" name="Text Box 17">
          <a:extLst>
            <a:ext uri="{FF2B5EF4-FFF2-40B4-BE49-F238E27FC236}">
              <a16:creationId xmlns:a16="http://schemas.microsoft.com/office/drawing/2014/main" id="{00000000-0008-0000-0500-0000F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6" name="Text Box 18">
          <a:extLst>
            <a:ext uri="{FF2B5EF4-FFF2-40B4-BE49-F238E27FC236}">
              <a16:creationId xmlns:a16="http://schemas.microsoft.com/office/drawing/2014/main" id="{00000000-0008-0000-0500-0000F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96</xdr:row>
      <xdr:rowOff>170392</xdr:rowOff>
    </xdr:from>
    <xdr:ext cx="95250" cy="213632"/>
    <xdr:sp macro="" textlink="">
      <xdr:nvSpPr>
        <xdr:cNvPr id="3317" name="Text Box 15">
          <a:extLst>
            <a:ext uri="{FF2B5EF4-FFF2-40B4-BE49-F238E27FC236}">
              <a16:creationId xmlns:a16="http://schemas.microsoft.com/office/drawing/2014/main" id="{00000000-0008-0000-0500-0000F5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18" name="Text Box 16">
          <a:extLst>
            <a:ext uri="{FF2B5EF4-FFF2-40B4-BE49-F238E27FC236}">
              <a16:creationId xmlns:a16="http://schemas.microsoft.com/office/drawing/2014/main" id="{00000000-0008-0000-0500-0000F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19" name="Text Box 17">
          <a:extLst>
            <a:ext uri="{FF2B5EF4-FFF2-40B4-BE49-F238E27FC236}">
              <a16:creationId xmlns:a16="http://schemas.microsoft.com/office/drawing/2014/main" id="{00000000-0008-0000-0500-0000F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20" name="Text Box 18">
          <a:extLst>
            <a:ext uri="{FF2B5EF4-FFF2-40B4-BE49-F238E27FC236}">
              <a16:creationId xmlns:a16="http://schemas.microsoft.com/office/drawing/2014/main" id="{00000000-0008-0000-0500-0000F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21" name="Text Box 19">
          <a:extLst>
            <a:ext uri="{FF2B5EF4-FFF2-40B4-BE49-F238E27FC236}">
              <a16:creationId xmlns:a16="http://schemas.microsoft.com/office/drawing/2014/main" id="{00000000-0008-0000-0500-0000F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22" name="Text Box 16">
          <a:extLst>
            <a:ext uri="{FF2B5EF4-FFF2-40B4-BE49-F238E27FC236}">
              <a16:creationId xmlns:a16="http://schemas.microsoft.com/office/drawing/2014/main" id="{00000000-0008-0000-0500-0000F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23" name="Text Box 17">
          <a:extLst>
            <a:ext uri="{FF2B5EF4-FFF2-40B4-BE49-F238E27FC236}">
              <a16:creationId xmlns:a16="http://schemas.microsoft.com/office/drawing/2014/main" id="{00000000-0008-0000-0500-0000F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24" name="Text Box 18">
          <a:extLst>
            <a:ext uri="{FF2B5EF4-FFF2-40B4-BE49-F238E27FC236}">
              <a16:creationId xmlns:a16="http://schemas.microsoft.com/office/drawing/2014/main" id="{00000000-0008-0000-0500-0000F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25" name="Text Box 19">
          <a:extLst>
            <a:ext uri="{FF2B5EF4-FFF2-40B4-BE49-F238E27FC236}">
              <a16:creationId xmlns:a16="http://schemas.microsoft.com/office/drawing/2014/main" id="{00000000-0008-0000-0500-0000F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326" name="Text Box 16">
          <a:extLst>
            <a:ext uri="{FF2B5EF4-FFF2-40B4-BE49-F238E27FC236}">
              <a16:creationId xmlns:a16="http://schemas.microsoft.com/office/drawing/2014/main" id="{00000000-0008-0000-0500-0000FE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327" name="Text Box 17">
          <a:extLst>
            <a:ext uri="{FF2B5EF4-FFF2-40B4-BE49-F238E27FC236}">
              <a16:creationId xmlns:a16="http://schemas.microsoft.com/office/drawing/2014/main" id="{00000000-0008-0000-0500-0000F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328" name="Text Box 18">
          <a:extLst>
            <a:ext uri="{FF2B5EF4-FFF2-40B4-BE49-F238E27FC236}">
              <a16:creationId xmlns:a16="http://schemas.microsoft.com/office/drawing/2014/main" id="{00000000-0008-0000-0500-00000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329" name="Text Box 19">
          <a:extLst>
            <a:ext uri="{FF2B5EF4-FFF2-40B4-BE49-F238E27FC236}">
              <a16:creationId xmlns:a16="http://schemas.microsoft.com/office/drawing/2014/main" id="{00000000-0008-0000-0500-000001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330" name="Text Box 15">
          <a:extLst>
            <a:ext uri="{FF2B5EF4-FFF2-40B4-BE49-F238E27FC236}">
              <a16:creationId xmlns:a16="http://schemas.microsoft.com/office/drawing/2014/main" id="{00000000-0008-0000-0500-00000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31" name="Text Box 16">
          <a:extLst>
            <a:ext uri="{FF2B5EF4-FFF2-40B4-BE49-F238E27FC236}">
              <a16:creationId xmlns:a16="http://schemas.microsoft.com/office/drawing/2014/main" id="{00000000-0008-0000-0500-00000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32" name="Text Box 17">
          <a:extLst>
            <a:ext uri="{FF2B5EF4-FFF2-40B4-BE49-F238E27FC236}">
              <a16:creationId xmlns:a16="http://schemas.microsoft.com/office/drawing/2014/main" id="{00000000-0008-0000-0500-00000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33" name="Text Box 18">
          <a:extLst>
            <a:ext uri="{FF2B5EF4-FFF2-40B4-BE49-F238E27FC236}">
              <a16:creationId xmlns:a16="http://schemas.microsoft.com/office/drawing/2014/main" id="{00000000-0008-0000-0500-00000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34" name="Text Box 19">
          <a:extLst>
            <a:ext uri="{FF2B5EF4-FFF2-40B4-BE49-F238E27FC236}">
              <a16:creationId xmlns:a16="http://schemas.microsoft.com/office/drawing/2014/main" id="{00000000-0008-0000-0500-00000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35" name="Text Box 16">
          <a:extLst>
            <a:ext uri="{FF2B5EF4-FFF2-40B4-BE49-F238E27FC236}">
              <a16:creationId xmlns:a16="http://schemas.microsoft.com/office/drawing/2014/main" id="{00000000-0008-0000-0500-00000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36" name="Text Box 17">
          <a:extLst>
            <a:ext uri="{FF2B5EF4-FFF2-40B4-BE49-F238E27FC236}">
              <a16:creationId xmlns:a16="http://schemas.microsoft.com/office/drawing/2014/main" id="{00000000-0008-0000-0500-00000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96</xdr:row>
      <xdr:rowOff>15875</xdr:rowOff>
    </xdr:from>
    <xdr:ext cx="95250" cy="171450"/>
    <xdr:sp macro="" textlink="">
      <xdr:nvSpPr>
        <xdr:cNvPr id="3337" name="Text Box 18">
          <a:extLst>
            <a:ext uri="{FF2B5EF4-FFF2-40B4-BE49-F238E27FC236}">
              <a16:creationId xmlns:a16="http://schemas.microsoft.com/office/drawing/2014/main" id="{00000000-0008-0000-0500-000009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38" name="Text Box 16">
          <a:extLst>
            <a:ext uri="{FF2B5EF4-FFF2-40B4-BE49-F238E27FC236}">
              <a16:creationId xmlns:a16="http://schemas.microsoft.com/office/drawing/2014/main" id="{00000000-0008-0000-0500-00000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39" name="Text Box 17">
          <a:extLst>
            <a:ext uri="{FF2B5EF4-FFF2-40B4-BE49-F238E27FC236}">
              <a16:creationId xmlns:a16="http://schemas.microsoft.com/office/drawing/2014/main" id="{00000000-0008-0000-0500-00000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40" name="Text Box 18">
          <a:extLst>
            <a:ext uri="{FF2B5EF4-FFF2-40B4-BE49-F238E27FC236}">
              <a16:creationId xmlns:a16="http://schemas.microsoft.com/office/drawing/2014/main" id="{00000000-0008-0000-0500-00000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41" name="Text Box 19">
          <a:extLst>
            <a:ext uri="{FF2B5EF4-FFF2-40B4-BE49-F238E27FC236}">
              <a16:creationId xmlns:a16="http://schemas.microsoft.com/office/drawing/2014/main" id="{00000000-0008-0000-0500-00000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42" name="Text Box 16">
          <a:extLst>
            <a:ext uri="{FF2B5EF4-FFF2-40B4-BE49-F238E27FC236}">
              <a16:creationId xmlns:a16="http://schemas.microsoft.com/office/drawing/2014/main" id="{00000000-0008-0000-0500-00000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96</xdr:row>
      <xdr:rowOff>170392</xdr:rowOff>
    </xdr:from>
    <xdr:ext cx="95250" cy="213632"/>
    <xdr:sp macro="" textlink="">
      <xdr:nvSpPr>
        <xdr:cNvPr id="3343" name="Text Box 15">
          <a:extLst>
            <a:ext uri="{FF2B5EF4-FFF2-40B4-BE49-F238E27FC236}">
              <a16:creationId xmlns:a16="http://schemas.microsoft.com/office/drawing/2014/main" id="{00000000-0008-0000-0500-00000F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8496"/>
    <xdr:sp macro="" textlink="">
      <xdr:nvSpPr>
        <xdr:cNvPr id="3344" name="Text Box 15">
          <a:extLst>
            <a:ext uri="{FF2B5EF4-FFF2-40B4-BE49-F238E27FC236}">
              <a16:creationId xmlns:a16="http://schemas.microsoft.com/office/drawing/2014/main" id="{00000000-0008-0000-0500-000010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504825</xdr:rowOff>
    </xdr:from>
    <xdr:ext cx="95250" cy="442269"/>
    <xdr:sp macro="" textlink="">
      <xdr:nvSpPr>
        <xdr:cNvPr id="3345" name="Text Box 15">
          <a:extLst>
            <a:ext uri="{FF2B5EF4-FFF2-40B4-BE49-F238E27FC236}">
              <a16:creationId xmlns:a16="http://schemas.microsoft.com/office/drawing/2014/main" id="{00000000-0008-0000-0500-00001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504825</xdr:rowOff>
    </xdr:from>
    <xdr:ext cx="95250" cy="442269"/>
    <xdr:sp macro="" textlink="">
      <xdr:nvSpPr>
        <xdr:cNvPr id="3346" name="Text Box 15">
          <a:extLst>
            <a:ext uri="{FF2B5EF4-FFF2-40B4-BE49-F238E27FC236}">
              <a16:creationId xmlns:a16="http://schemas.microsoft.com/office/drawing/2014/main" id="{00000000-0008-0000-0500-00001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3347" name="Text Box 15">
          <a:extLst>
            <a:ext uri="{FF2B5EF4-FFF2-40B4-BE49-F238E27FC236}">
              <a16:creationId xmlns:a16="http://schemas.microsoft.com/office/drawing/2014/main" id="{00000000-0008-0000-0500-00001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3348" name="Text Box 15">
          <a:extLst>
            <a:ext uri="{FF2B5EF4-FFF2-40B4-BE49-F238E27FC236}">
              <a16:creationId xmlns:a16="http://schemas.microsoft.com/office/drawing/2014/main" id="{00000000-0008-0000-0500-00001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96</xdr:row>
      <xdr:rowOff>170392</xdr:rowOff>
    </xdr:from>
    <xdr:ext cx="95250" cy="213632"/>
    <xdr:sp macro="" textlink="">
      <xdr:nvSpPr>
        <xdr:cNvPr id="3349" name="Text Box 15">
          <a:extLst>
            <a:ext uri="{FF2B5EF4-FFF2-40B4-BE49-F238E27FC236}">
              <a16:creationId xmlns:a16="http://schemas.microsoft.com/office/drawing/2014/main" id="{00000000-0008-0000-0500-000015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50" name="Text Box 16">
          <a:extLst>
            <a:ext uri="{FF2B5EF4-FFF2-40B4-BE49-F238E27FC236}">
              <a16:creationId xmlns:a16="http://schemas.microsoft.com/office/drawing/2014/main" id="{00000000-0008-0000-0500-00001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51" name="Text Box 17">
          <a:extLst>
            <a:ext uri="{FF2B5EF4-FFF2-40B4-BE49-F238E27FC236}">
              <a16:creationId xmlns:a16="http://schemas.microsoft.com/office/drawing/2014/main" id="{00000000-0008-0000-0500-00001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52" name="Text Box 18">
          <a:extLst>
            <a:ext uri="{FF2B5EF4-FFF2-40B4-BE49-F238E27FC236}">
              <a16:creationId xmlns:a16="http://schemas.microsoft.com/office/drawing/2014/main" id="{00000000-0008-0000-0500-00001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53" name="Text Box 19">
          <a:extLst>
            <a:ext uri="{FF2B5EF4-FFF2-40B4-BE49-F238E27FC236}">
              <a16:creationId xmlns:a16="http://schemas.microsoft.com/office/drawing/2014/main" id="{00000000-0008-0000-0500-00001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54" name="Text Box 16">
          <a:extLst>
            <a:ext uri="{FF2B5EF4-FFF2-40B4-BE49-F238E27FC236}">
              <a16:creationId xmlns:a16="http://schemas.microsoft.com/office/drawing/2014/main" id="{00000000-0008-0000-0500-00001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55" name="Text Box 17">
          <a:extLst>
            <a:ext uri="{FF2B5EF4-FFF2-40B4-BE49-F238E27FC236}">
              <a16:creationId xmlns:a16="http://schemas.microsoft.com/office/drawing/2014/main" id="{00000000-0008-0000-0500-00001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56" name="Text Box 18">
          <a:extLst>
            <a:ext uri="{FF2B5EF4-FFF2-40B4-BE49-F238E27FC236}">
              <a16:creationId xmlns:a16="http://schemas.microsoft.com/office/drawing/2014/main" id="{00000000-0008-0000-0500-00001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57" name="Text Box 19">
          <a:extLst>
            <a:ext uri="{FF2B5EF4-FFF2-40B4-BE49-F238E27FC236}">
              <a16:creationId xmlns:a16="http://schemas.microsoft.com/office/drawing/2014/main" id="{00000000-0008-0000-0500-00001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58" name="Text Box 16">
          <a:extLst>
            <a:ext uri="{FF2B5EF4-FFF2-40B4-BE49-F238E27FC236}">
              <a16:creationId xmlns:a16="http://schemas.microsoft.com/office/drawing/2014/main" id="{00000000-0008-0000-0500-00001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59" name="Text Box 17">
          <a:extLst>
            <a:ext uri="{FF2B5EF4-FFF2-40B4-BE49-F238E27FC236}">
              <a16:creationId xmlns:a16="http://schemas.microsoft.com/office/drawing/2014/main" id="{00000000-0008-0000-0500-00001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60" name="Text Box 18">
          <a:extLst>
            <a:ext uri="{FF2B5EF4-FFF2-40B4-BE49-F238E27FC236}">
              <a16:creationId xmlns:a16="http://schemas.microsoft.com/office/drawing/2014/main" id="{00000000-0008-0000-0500-00002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61" name="Text Box 19">
          <a:extLst>
            <a:ext uri="{FF2B5EF4-FFF2-40B4-BE49-F238E27FC236}">
              <a16:creationId xmlns:a16="http://schemas.microsoft.com/office/drawing/2014/main" id="{00000000-0008-0000-0500-00002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362" name="Text Box 15">
          <a:extLst>
            <a:ext uri="{FF2B5EF4-FFF2-40B4-BE49-F238E27FC236}">
              <a16:creationId xmlns:a16="http://schemas.microsoft.com/office/drawing/2014/main" id="{00000000-0008-0000-0500-00002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63" name="Text Box 16">
          <a:extLst>
            <a:ext uri="{FF2B5EF4-FFF2-40B4-BE49-F238E27FC236}">
              <a16:creationId xmlns:a16="http://schemas.microsoft.com/office/drawing/2014/main" id="{00000000-0008-0000-0500-00002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64" name="Text Box 17">
          <a:extLst>
            <a:ext uri="{FF2B5EF4-FFF2-40B4-BE49-F238E27FC236}">
              <a16:creationId xmlns:a16="http://schemas.microsoft.com/office/drawing/2014/main" id="{00000000-0008-0000-0500-00002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65" name="Text Box 18">
          <a:extLst>
            <a:ext uri="{FF2B5EF4-FFF2-40B4-BE49-F238E27FC236}">
              <a16:creationId xmlns:a16="http://schemas.microsoft.com/office/drawing/2014/main" id="{00000000-0008-0000-0500-00002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66" name="Text Box 19">
          <a:extLst>
            <a:ext uri="{FF2B5EF4-FFF2-40B4-BE49-F238E27FC236}">
              <a16:creationId xmlns:a16="http://schemas.microsoft.com/office/drawing/2014/main" id="{00000000-0008-0000-0500-00002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67" name="Text Box 16">
          <a:extLst>
            <a:ext uri="{FF2B5EF4-FFF2-40B4-BE49-F238E27FC236}">
              <a16:creationId xmlns:a16="http://schemas.microsoft.com/office/drawing/2014/main" id="{00000000-0008-0000-0500-00002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68" name="Text Box 17">
          <a:extLst>
            <a:ext uri="{FF2B5EF4-FFF2-40B4-BE49-F238E27FC236}">
              <a16:creationId xmlns:a16="http://schemas.microsoft.com/office/drawing/2014/main" id="{00000000-0008-0000-0500-00002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69" name="Text Box 18">
          <a:extLst>
            <a:ext uri="{FF2B5EF4-FFF2-40B4-BE49-F238E27FC236}">
              <a16:creationId xmlns:a16="http://schemas.microsoft.com/office/drawing/2014/main" id="{00000000-0008-0000-0500-00002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0" name="Text Box 16">
          <a:extLst>
            <a:ext uri="{FF2B5EF4-FFF2-40B4-BE49-F238E27FC236}">
              <a16:creationId xmlns:a16="http://schemas.microsoft.com/office/drawing/2014/main" id="{00000000-0008-0000-0500-00002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1" name="Text Box 17">
          <a:extLst>
            <a:ext uri="{FF2B5EF4-FFF2-40B4-BE49-F238E27FC236}">
              <a16:creationId xmlns:a16="http://schemas.microsoft.com/office/drawing/2014/main" id="{00000000-0008-0000-0500-00002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2" name="Text Box 18">
          <a:extLst>
            <a:ext uri="{FF2B5EF4-FFF2-40B4-BE49-F238E27FC236}">
              <a16:creationId xmlns:a16="http://schemas.microsoft.com/office/drawing/2014/main" id="{00000000-0008-0000-0500-00002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3" name="Text Box 19">
          <a:extLst>
            <a:ext uri="{FF2B5EF4-FFF2-40B4-BE49-F238E27FC236}">
              <a16:creationId xmlns:a16="http://schemas.microsoft.com/office/drawing/2014/main" id="{00000000-0008-0000-0500-00002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4" name="Text Box 16">
          <a:extLst>
            <a:ext uri="{FF2B5EF4-FFF2-40B4-BE49-F238E27FC236}">
              <a16:creationId xmlns:a16="http://schemas.microsoft.com/office/drawing/2014/main" id="{00000000-0008-0000-0500-00002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5" name="Text Box 17">
          <a:extLst>
            <a:ext uri="{FF2B5EF4-FFF2-40B4-BE49-F238E27FC236}">
              <a16:creationId xmlns:a16="http://schemas.microsoft.com/office/drawing/2014/main" id="{00000000-0008-0000-0500-00002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6" name="Text Box 18">
          <a:extLst>
            <a:ext uri="{FF2B5EF4-FFF2-40B4-BE49-F238E27FC236}">
              <a16:creationId xmlns:a16="http://schemas.microsoft.com/office/drawing/2014/main" id="{00000000-0008-0000-0500-00003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7" name="Text Box 19">
          <a:extLst>
            <a:ext uri="{FF2B5EF4-FFF2-40B4-BE49-F238E27FC236}">
              <a16:creationId xmlns:a16="http://schemas.microsoft.com/office/drawing/2014/main" id="{00000000-0008-0000-0500-00003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56743"/>
    <xdr:sp macro="" textlink="">
      <xdr:nvSpPr>
        <xdr:cNvPr id="3378" name="Text Box 15">
          <a:extLst>
            <a:ext uri="{FF2B5EF4-FFF2-40B4-BE49-F238E27FC236}">
              <a16:creationId xmlns:a16="http://schemas.microsoft.com/office/drawing/2014/main" id="{00000000-0008-0000-0500-000032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504825</xdr:rowOff>
    </xdr:from>
    <xdr:ext cx="95250" cy="442269"/>
    <xdr:sp macro="" textlink="">
      <xdr:nvSpPr>
        <xdr:cNvPr id="3379" name="Text Box 15">
          <a:extLst>
            <a:ext uri="{FF2B5EF4-FFF2-40B4-BE49-F238E27FC236}">
              <a16:creationId xmlns:a16="http://schemas.microsoft.com/office/drawing/2014/main" id="{00000000-0008-0000-0500-000033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504825</xdr:rowOff>
    </xdr:from>
    <xdr:ext cx="95250" cy="442269"/>
    <xdr:sp macro="" textlink="">
      <xdr:nvSpPr>
        <xdr:cNvPr id="3380" name="Text Box 15">
          <a:extLst>
            <a:ext uri="{FF2B5EF4-FFF2-40B4-BE49-F238E27FC236}">
              <a16:creationId xmlns:a16="http://schemas.microsoft.com/office/drawing/2014/main" id="{00000000-0008-0000-0500-000034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3381" name="Text Box 15">
          <a:extLst>
            <a:ext uri="{FF2B5EF4-FFF2-40B4-BE49-F238E27FC236}">
              <a16:creationId xmlns:a16="http://schemas.microsoft.com/office/drawing/2014/main" id="{00000000-0008-0000-0500-000035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3382" name="Text Box 15">
          <a:extLst>
            <a:ext uri="{FF2B5EF4-FFF2-40B4-BE49-F238E27FC236}">
              <a16:creationId xmlns:a16="http://schemas.microsoft.com/office/drawing/2014/main" id="{00000000-0008-0000-0500-000036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504825</xdr:rowOff>
    </xdr:from>
    <xdr:ext cx="95250" cy="213632"/>
    <xdr:sp macro="" textlink="">
      <xdr:nvSpPr>
        <xdr:cNvPr id="3383" name="Text Box 15">
          <a:extLst>
            <a:ext uri="{FF2B5EF4-FFF2-40B4-BE49-F238E27FC236}">
              <a16:creationId xmlns:a16="http://schemas.microsoft.com/office/drawing/2014/main" id="{00000000-0008-0000-0500-000037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84" name="Text Box 16">
          <a:extLst>
            <a:ext uri="{FF2B5EF4-FFF2-40B4-BE49-F238E27FC236}">
              <a16:creationId xmlns:a16="http://schemas.microsoft.com/office/drawing/2014/main" id="{00000000-0008-0000-0500-00003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85" name="Text Box 17">
          <a:extLst>
            <a:ext uri="{FF2B5EF4-FFF2-40B4-BE49-F238E27FC236}">
              <a16:creationId xmlns:a16="http://schemas.microsoft.com/office/drawing/2014/main" id="{00000000-0008-0000-0500-00003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86" name="Text Box 18">
          <a:extLst>
            <a:ext uri="{FF2B5EF4-FFF2-40B4-BE49-F238E27FC236}">
              <a16:creationId xmlns:a16="http://schemas.microsoft.com/office/drawing/2014/main" id="{00000000-0008-0000-0500-00003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87" name="Text Box 19">
          <a:extLst>
            <a:ext uri="{FF2B5EF4-FFF2-40B4-BE49-F238E27FC236}">
              <a16:creationId xmlns:a16="http://schemas.microsoft.com/office/drawing/2014/main" id="{00000000-0008-0000-0500-00003B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88" name="Text Box 16">
          <a:extLst>
            <a:ext uri="{FF2B5EF4-FFF2-40B4-BE49-F238E27FC236}">
              <a16:creationId xmlns:a16="http://schemas.microsoft.com/office/drawing/2014/main" id="{00000000-0008-0000-0500-00003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89" name="Text Box 17">
          <a:extLst>
            <a:ext uri="{FF2B5EF4-FFF2-40B4-BE49-F238E27FC236}">
              <a16:creationId xmlns:a16="http://schemas.microsoft.com/office/drawing/2014/main" id="{00000000-0008-0000-0500-00003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90" name="Text Box 18">
          <a:extLst>
            <a:ext uri="{FF2B5EF4-FFF2-40B4-BE49-F238E27FC236}">
              <a16:creationId xmlns:a16="http://schemas.microsoft.com/office/drawing/2014/main" id="{00000000-0008-0000-0500-00003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91" name="Text Box 19">
          <a:extLst>
            <a:ext uri="{FF2B5EF4-FFF2-40B4-BE49-F238E27FC236}">
              <a16:creationId xmlns:a16="http://schemas.microsoft.com/office/drawing/2014/main" id="{00000000-0008-0000-0500-00003F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92" name="Text Box 16">
          <a:extLst>
            <a:ext uri="{FF2B5EF4-FFF2-40B4-BE49-F238E27FC236}">
              <a16:creationId xmlns:a16="http://schemas.microsoft.com/office/drawing/2014/main" id="{00000000-0008-0000-0500-00004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93" name="Text Box 17">
          <a:extLst>
            <a:ext uri="{FF2B5EF4-FFF2-40B4-BE49-F238E27FC236}">
              <a16:creationId xmlns:a16="http://schemas.microsoft.com/office/drawing/2014/main" id="{00000000-0008-0000-0500-00004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94" name="Text Box 18">
          <a:extLst>
            <a:ext uri="{FF2B5EF4-FFF2-40B4-BE49-F238E27FC236}">
              <a16:creationId xmlns:a16="http://schemas.microsoft.com/office/drawing/2014/main" id="{00000000-0008-0000-0500-00004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95" name="Text Box 19">
          <a:extLst>
            <a:ext uri="{FF2B5EF4-FFF2-40B4-BE49-F238E27FC236}">
              <a16:creationId xmlns:a16="http://schemas.microsoft.com/office/drawing/2014/main" id="{00000000-0008-0000-0500-000043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396" name="Text Box 15">
          <a:extLst>
            <a:ext uri="{FF2B5EF4-FFF2-40B4-BE49-F238E27FC236}">
              <a16:creationId xmlns:a16="http://schemas.microsoft.com/office/drawing/2014/main" id="{00000000-0008-0000-0500-000044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97" name="Text Box 16">
          <a:extLst>
            <a:ext uri="{FF2B5EF4-FFF2-40B4-BE49-F238E27FC236}">
              <a16:creationId xmlns:a16="http://schemas.microsoft.com/office/drawing/2014/main" id="{00000000-0008-0000-0500-00004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98" name="Text Box 17">
          <a:extLst>
            <a:ext uri="{FF2B5EF4-FFF2-40B4-BE49-F238E27FC236}">
              <a16:creationId xmlns:a16="http://schemas.microsoft.com/office/drawing/2014/main" id="{00000000-0008-0000-0500-00004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99" name="Text Box 18">
          <a:extLst>
            <a:ext uri="{FF2B5EF4-FFF2-40B4-BE49-F238E27FC236}">
              <a16:creationId xmlns:a16="http://schemas.microsoft.com/office/drawing/2014/main" id="{00000000-0008-0000-0500-00004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00" name="Text Box 19">
          <a:extLst>
            <a:ext uri="{FF2B5EF4-FFF2-40B4-BE49-F238E27FC236}">
              <a16:creationId xmlns:a16="http://schemas.microsoft.com/office/drawing/2014/main" id="{00000000-0008-0000-0500-00004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504825</xdr:rowOff>
    </xdr:from>
    <xdr:ext cx="95250" cy="442269"/>
    <xdr:sp macro="" textlink="">
      <xdr:nvSpPr>
        <xdr:cNvPr id="3401" name="Text Box 15">
          <a:extLst>
            <a:ext uri="{FF2B5EF4-FFF2-40B4-BE49-F238E27FC236}">
              <a16:creationId xmlns:a16="http://schemas.microsoft.com/office/drawing/2014/main" id="{00000000-0008-0000-0500-000049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02" name="Text Box 16">
          <a:extLst>
            <a:ext uri="{FF2B5EF4-FFF2-40B4-BE49-F238E27FC236}">
              <a16:creationId xmlns:a16="http://schemas.microsoft.com/office/drawing/2014/main" id="{00000000-0008-0000-0500-00004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03" name="Text Box 17">
          <a:extLst>
            <a:ext uri="{FF2B5EF4-FFF2-40B4-BE49-F238E27FC236}">
              <a16:creationId xmlns:a16="http://schemas.microsoft.com/office/drawing/2014/main" id="{00000000-0008-0000-0500-00004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04" name="Text Box 18">
          <a:extLst>
            <a:ext uri="{FF2B5EF4-FFF2-40B4-BE49-F238E27FC236}">
              <a16:creationId xmlns:a16="http://schemas.microsoft.com/office/drawing/2014/main" id="{00000000-0008-0000-0500-00004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5" name="Text Box 16">
          <a:extLst>
            <a:ext uri="{FF2B5EF4-FFF2-40B4-BE49-F238E27FC236}">
              <a16:creationId xmlns:a16="http://schemas.microsoft.com/office/drawing/2014/main" id="{00000000-0008-0000-0500-00004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6" name="Text Box 17">
          <a:extLst>
            <a:ext uri="{FF2B5EF4-FFF2-40B4-BE49-F238E27FC236}">
              <a16:creationId xmlns:a16="http://schemas.microsoft.com/office/drawing/2014/main" id="{00000000-0008-0000-0500-00004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7" name="Text Box 18">
          <a:extLst>
            <a:ext uri="{FF2B5EF4-FFF2-40B4-BE49-F238E27FC236}">
              <a16:creationId xmlns:a16="http://schemas.microsoft.com/office/drawing/2014/main" id="{00000000-0008-0000-0500-00004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8" name="Text Box 19">
          <a:extLst>
            <a:ext uri="{FF2B5EF4-FFF2-40B4-BE49-F238E27FC236}">
              <a16:creationId xmlns:a16="http://schemas.microsoft.com/office/drawing/2014/main" id="{00000000-0008-0000-0500-00005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9" name="Text Box 16">
          <a:extLst>
            <a:ext uri="{FF2B5EF4-FFF2-40B4-BE49-F238E27FC236}">
              <a16:creationId xmlns:a16="http://schemas.microsoft.com/office/drawing/2014/main" id="{00000000-0008-0000-0500-00005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10" name="Text Box 17">
          <a:extLst>
            <a:ext uri="{FF2B5EF4-FFF2-40B4-BE49-F238E27FC236}">
              <a16:creationId xmlns:a16="http://schemas.microsoft.com/office/drawing/2014/main" id="{00000000-0008-0000-0500-00005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11" name="Text Box 18">
          <a:extLst>
            <a:ext uri="{FF2B5EF4-FFF2-40B4-BE49-F238E27FC236}">
              <a16:creationId xmlns:a16="http://schemas.microsoft.com/office/drawing/2014/main" id="{00000000-0008-0000-0500-000053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102</xdr:row>
      <xdr:rowOff>170392</xdr:rowOff>
    </xdr:from>
    <xdr:ext cx="95250" cy="213632"/>
    <xdr:sp macro="" textlink="">
      <xdr:nvSpPr>
        <xdr:cNvPr id="3412" name="Text Box 15">
          <a:extLst>
            <a:ext uri="{FF2B5EF4-FFF2-40B4-BE49-F238E27FC236}">
              <a16:creationId xmlns:a16="http://schemas.microsoft.com/office/drawing/2014/main" id="{00000000-0008-0000-0500-000054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13" name="Text Box 16">
          <a:extLst>
            <a:ext uri="{FF2B5EF4-FFF2-40B4-BE49-F238E27FC236}">
              <a16:creationId xmlns:a16="http://schemas.microsoft.com/office/drawing/2014/main" id="{00000000-0008-0000-0500-00005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14" name="Text Box 17">
          <a:extLst>
            <a:ext uri="{FF2B5EF4-FFF2-40B4-BE49-F238E27FC236}">
              <a16:creationId xmlns:a16="http://schemas.microsoft.com/office/drawing/2014/main" id="{00000000-0008-0000-0500-00005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15" name="Text Box 18">
          <a:extLst>
            <a:ext uri="{FF2B5EF4-FFF2-40B4-BE49-F238E27FC236}">
              <a16:creationId xmlns:a16="http://schemas.microsoft.com/office/drawing/2014/main" id="{00000000-0008-0000-0500-00005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16" name="Text Box 19">
          <a:extLst>
            <a:ext uri="{FF2B5EF4-FFF2-40B4-BE49-F238E27FC236}">
              <a16:creationId xmlns:a16="http://schemas.microsoft.com/office/drawing/2014/main" id="{00000000-0008-0000-0500-00005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17" name="Text Box 16">
          <a:extLst>
            <a:ext uri="{FF2B5EF4-FFF2-40B4-BE49-F238E27FC236}">
              <a16:creationId xmlns:a16="http://schemas.microsoft.com/office/drawing/2014/main" id="{00000000-0008-0000-0500-00005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18" name="Text Box 17">
          <a:extLst>
            <a:ext uri="{FF2B5EF4-FFF2-40B4-BE49-F238E27FC236}">
              <a16:creationId xmlns:a16="http://schemas.microsoft.com/office/drawing/2014/main" id="{00000000-0008-0000-0500-00005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19" name="Text Box 18">
          <a:extLst>
            <a:ext uri="{FF2B5EF4-FFF2-40B4-BE49-F238E27FC236}">
              <a16:creationId xmlns:a16="http://schemas.microsoft.com/office/drawing/2014/main" id="{00000000-0008-0000-0500-00005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20" name="Text Box 19">
          <a:extLst>
            <a:ext uri="{FF2B5EF4-FFF2-40B4-BE49-F238E27FC236}">
              <a16:creationId xmlns:a16="http://schemas.microsoft.com/office/drawing/2014/main" id="{00000000-0008-0000-0500-00005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421" name="Text Box 16">
          <a:extLst>
            <a:ext uri="{FF2B5EF4-FFF2-40B4-BE49-F238E27FC236}">
              <a16:creationId xmlns:a16="http://schemas.microsoft.com/office/drawing/2014/main" id="{00000000-0008-0000-0500-00005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422" name="Text Box 17">
          <a:extLst>
            <a:ext uri="{FF2B5EF4-FFF2-40B4-BE49-F238E27FC236}">
              <a16:creationId xmlns:a16="http://schemas.microsoft.com/office/drawing/2014/main" id="{00000000-0008-0000-0500-00005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423" name="Text Box 18">
          <a:extLst>
            <a:ext uri="{FF2B5EF4-FFF2-40B4-BE49-F238E27FC236}">
              <a16:creationId xmlns:a16="http://schemas.microsoft.com/office/drawing/2014/main" id="{00000000-0008-0000-0500-00005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424" name="Text Box 19">
          <a:extLst>
            <a:ext uri="{FF2B5EF4-FFF2-40B4-BE49-F238E27FC236}">
              <a16:creationId xmlns:a16="http://schemas.microsoft.com/office/drawing/2014/main" id="{00000000-0008-0000-0500-00006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425" name="Text Box 15">
          <a:extLst>
            <a:ext uri="{FF2B5EF4-FFF2-40B4-BE49-F238E27FC236}">
              <a16:creationId xmlns:a16="http://schemas.microsoft.com/office/drawing/2014/main" id="{00000000-0008-0000-0500-00006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26" name="Text Box 16">
          <a:extLst>
            <a:ext uri="{FF2B5EF4-FFF2-40B4-BE49-F238E27FC236}">
              <a16:creationId xmlns:a16="http://schemas.microsoft.com/office/drawing/2014/main" id="{00000000-0008-0000-0500-00006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27" name="Text Box 17">
          <a:extLst>
            <a:ext uri="{FF2B5EF4-FFF2-40B4-BE49-F238E27FC236}">
              <a16:creationId xmlns:a16="http://schemas.microsoft.com/office/drawing/2014/main" id="{00000000-0008-0000-0500-00006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28" name="Text Box 18">
          <a:extLst>
            <a:ext uri="{FF2B5EF4-FFF2-40B4-BE49-F238E27FC236}">
              <a16:creationId xmlns:a16="http://schemas.microsoft.com/office/drawing/2014/main" id="{00000000-0008-0000-0500-00006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29" name="Text Box 19">
          <a:extLst>
            <a:ext uri="{FF2B5EF4-FFF2-40B4-BE49-F238E27FC236}">
              <a16:creationId xmlns:a16="http://schemas.microsoft.com/office/drawing/2014/main" id="{00000000-0008-0000-0500-00006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30" name="Text Box 16">
          <a:extLst>
            <a:ext uri="{FF2B5EF4-FFF2-40B4-BE49-F238E27FC236}">
              <a16:creationId xmlns:a16="http://schemas.microsoft.com/office/drawing/2014/main" id="{00000000-0008-0000-0500-00006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31" name="Text Box 17">
          <a:extLst>
            <a:ext uri="{FF2B5EF4-FFF2-40B4-BE49-F238E27FC236}">
              <a16:creationId xmlns:a16="http://schemas.microsoft.com/office/drawing/2014/main" id="{00000000-0008-0000-0500-00006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102</xdr:row>
      <xdr:rowOff>15875</xdr:rowOff>
    </xdr:from>
    <xdr:ext cx="95250" cy="171450"/>
    <xdr:sp macro="" textlink="">
      <xdr:nvSpPr>
        <xdr:cNvPr id="3432" name="Text Box 18">
          <a:extLst>
            <a:ext uri="{FF2B5EF4-FFF2-40B4-BE49-F238E27FC236}">
              <a16:creationId xmlns:a16="http://schemas.microsoft.com/office/drawing/2014/main" id="{00000000-0008-0000-0500-000068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3" name="Text Box 16">
          <a:extLst>
            <a:ext uri="{FF2B5EF4-FFF2-40B4-BE49-F238E27FC236}">
              <a16:creationId xmlns:a16="http://schemas.microsoft.com/office/drawing/2014/main" id="{00000000-0008-0000-0500-00006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4" name="Text Box 17">
          <a:extLst>
            <a:ext uri="{FF2B5EF4-FFF2-40B4-BE49-F238E27FC236}">
              <a16:creationId xmlns:a16="http://schemas.microsoft.com/office/drawing/2014/main" id="{00000000-0008-0000-0500-00006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5" name="Text Box 18">
          <a:extLst>
            <a:ext uri="{FF2B5EF4-FFF2-40B4-BE49-F238E27FC236}">
              <a16:creationId xmlns:a16="http://schemas.microsoft.com/office/drawing/2014/main" id="{00000000-0008-0000-0500-00006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6" name="Text Box 19">
          <a:extLst>
            <a:ext uri="{FF2B5EF4-FFF2-40B4-BE49-F238E27FC236}">
              <a16:creationId xmlns:a16="http://schemas.microsoft.com/office/drawing/2014/main" id="{00000000-0008-0000-0500-00006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7" name="Text Box 16">
          <a:extLst>
            <a:ext uri="{FF2B5EF4-FFF2-40B4-BE49-F238E27FC236}">
              <a16:creationId xmlns:a16="http://schemas.microsoft.com/office/drawing/2014/main" id="{00000000-0008-0000-0500-00006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102</xdr:row>
      <xdr:rowOff>170392</xdr:rowOff>
    </xdr:from>
    <xdr:ext cx="95250" cy="213632"/>
    <xdr:sp macro="" textlink="">
      <xdr:nvSpPr>
        <xdr:cNvPr id="3438" name="Text Box 15">
          <a:extLst>
            <a:ext uri="{FF2B5EF4-FFF2-40B4-BE49-F238E27FC236}">
              <a16:creationId xmlns:a16="http://schemas.microsoft.com/office/drawing/2014/main" id="{00000000-0008-0000-0500-00006E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8496"/>
    <xdr:sp macro="" textlink="">
      <xdr:nvSpPr>
        <xdr:cNvPr id="3439" name="Text Box 15">
          <a:extLst>
            <a:ext uri="{FF2B5EF4-FFF2-40B4-BE49-F238E27FC236}">
              <a16:creationId xmlns:a16="http://schemas.microsoft.com/office/drawing/2014/main" id="{00000000-0008-0000-0500-00006F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442269"/>
    <xdr:sp macro="" textlink="">
      <xdr:nvSpPr>
        <xdr:cNvPr id="3440" name="Text Box 15">
          <a:extLst>
            <a:ext uri="{FF2B5EF4-FFF2-40B4-BE49-F238E27FC236}">
              <a16:creationId xmlns:a16="http://schemas.microsoft.com/office/drawing/2014/main" id="{00000000-0008-0000-0500-000070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3441" name="Text Box 15">
          <a:extLst>
            <a:ext uri="{FF2B5EF4-FFF2-40B4-BE49-F238E27FC236}">
              <a16:creationId xmlns:a16="http://schemas.microsoft.com/office/drawing/2014/main" id="{00000000-0008-0000-0500-000071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213632"/>
    <xdr:sp macro="" textlink="">
      <xdr:nvSpPr>
        <xdr:cNvPr id="3442" name="Text Box 15">
          <a:extLst>
            <a:ext uri="{FF2B5EF4-FFF2-40B4-BE49-F238E27FC236}">
              <a16:creationId xmlns:a16="http://schemas.microsoft.com/office/drawing/2014/main" id="{00000000-0008-0000-0500-000072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4331"/>
    <xdr:sp macro="" textlink="">
      <xdr:nvSpPr>
        <xdr:cNvPr id="3443" name="Text Box 15">
          <a:extLst>
            <a:ext uri="{FF2B5EF4-FFF2-40B4-BE49-F238E27FC236}">
              <a16:creationId xmlns:a16="http://schemas.microsoft.com/office/drawing/2014/main" id="{00000000-0008-0000-0500-000073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102</xdr:row>
      <xdr:rowOff>170392</xdr:rowOff>
    </xdr:from>
    <xdr:ext cx="95250" cy="213632"/>
    <xdr:sp macro="" textlink="">
      <xdr:nvSpPr>
        <xdr:cNvPr id="3444" name="Text Box 15">
          <a:extLst>
            <a:ext uri="{FF2B5EF4-FFF2-40B4-BE49-F238E27FC236}">
              <a16:creationId xmlns:a16="http://schemas.microsoft.com/office/drawing/2014/main" id="{00000000-0008-0000-0500-000074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45" name="Text Box 16">
          <a:extLst>
            <a:ext uri="{FF2B5EF4-FFF2-40B4-BE49-F238E27FC236}">
              <a16:creationId xmlns:a16="http://schemas.microsoft.com/office/drawing/2014/main" id="{00000000-0008-0000-0500-00007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46" name="Text Box 17">
          <a:extLst>
            <a:ext uri="{FF2B5EF4-FFF2-40B4-BE49-F238E27FC236}">
              <a16:creationId xmlns:a16="http://schemas.microsoft.com/office/drawing/2014/main" id="{00000000-0008-0000-0500-00007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47" name="Text Box 18">
          <a:extLst>
            <a:ext uri="{FF2B5EF4-FFF2-40B4-BE49-F238E27FC236}">
              <a16:creationId xmlns:a16="http://schemas.microsoft.com/office/drawing/2014/main" id="{00000000-0008-0000-0500-00007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48" name="Text Box 19">
          <a:extLst>
            <a:ext uri="{FF2B5EF4-FFF2-40B4-BE49-F238E27FC236}">
              <a16:creationId xmlns:a16="http://schemas.microsoft.com/office/drawing/2014/main" id="{00000000-0008-0000-0500-00007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49" name="Text Box 16">
          <a:extLst>
            <a:ext uri="{FF2B5EF4-FFF2-40B4-BE49-F238E27FC236}">
              <a16:creationId xmlns:a16="http://schemas.microsoft.com/office/drawing/2014/main" id="{00000000-0008-0000-0500-00007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50" name="Text Box 17">
          <a:extLst>
            <a:ext uri="{FF2B5EF4-FFF2-40B4-BE49-F238E27FC236}">
              <a16:creationId xmlns:a16="http://schemas.microsoft.com/office/drawing/2014/main" id="{00000000-0008-0000-0500-00007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51" name="Text Box 18">
          <a:extLst>
            <a:ext uri="{FF2B5EF4-FFF2-40B4-BE49-F238E27FC236}">
              <a16:creationId xmlns:a16="http://schemas.microsoft.com/office/drawing/2014/main" id="{00000000-0008-0000-0500-00007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52" name="Text Box 19">
          <a:extLst>
            <a:ext uri="{FF2B5EF4-FFF2-40B4-BE49-F238E27FC236}">
              <a16:creationId xmlns:a16="http://schemas.microsoft.com/office/drawing/2014/main" id="{00000000-0008-0000-0500-00007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53" name="Text Box 16">
          <a:extLst>
            <a:ext uri="{FF2B5EF4-FFF2-40B4-BE49-F238E27FC236}">
              <a16:creationId xmlns:a16="http://schemas.microsoft.com/office/drawing/2014/main" id="{00000000-0008-0000-0500-00007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54" name="Text Box 17">
          <a:extLst>
            <a:ext uri="{FF2B5EF4-FFF2-40B4-BE49-F238E27FC236}">
              <a16:creationId xmlns:a16="http://schemas.microsoft.com/office/drawing/2014/main" id="{00000000-0008-0000-0500-00007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55" name="Text Box 18">
          <a:extLst>
            <a:ext uri="{FF2B5EF4-FFF2-40B4-BE49-F238E27FC236}">
              <a16:creationId xmlns:a16="http://schemas.microsoft.com/office/drawing/2014/main" id="{00000000-0008-0000-0500-00007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56" name="Text Box 19">
          <a:extLst>
            <a:ext uri="{FF2B5EF4-FFF2-40B4-BE49-F238E27FC236}">
              <a16:creationId xmlns:a16="http://schemas.microsoft.com/office/drawing/2014/main" id="{00000000-0008-0000-0500-00008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457" name="Text Box 15">
          <a:extLst>
            <a:ext uri="{FF2B5EF4-FFF2-40B4-BE49-F238E27FC236}">
              <a16:creationId xmlns:a16="http://schemas.microsoft.com/office/drawing/2014/main" id="{00000000-0008-0000-0500-00008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58" name="Text Box 16">
          <a:extLst>
            <a:ext uri="{FF2B5EF4-FFF2-40B4-BE49-F238E27FC236}">
              <a16:creationId xmlns:a16="http://schemas.microsoft.com/office/drawing/2014/main" id="{00000000-0008-0000-0500-00008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59" name="Text Box 17">
          <a:extLst>
            <a:ext uri="{FF2B5EF4-FFF2-40B4-BE49-F238E27FC236}">
              <a16:creationId xmlns:a16="http://schemas.microsoft.com/office/drawing/2014/main" id="{00000000-0008-0000-0500-00008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60" name="Text Box 18">
          <a:extLst>
            <a:ext uri="{FF2B5EF4-FFF2-40B4-BE49-F238E27FC236}">
              <a16:creationId xmlns:a16="http://schemas.microsoft.com/office/drawing/2014/main" id="{00000000-0008-0000-0500-00008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61" name="Text Box 19">
          <a:extLst>
            <a:ext uri="{FF2B5EF4-FFF2-40B4-BE49-F238E27FC236}">
              <a16:creationId xmlns:a16="http://schemas.microsoft.com/office/drawing/2014/main" id="{00000000-0008-0000-0500-00008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62" name="Text Box 16">
          <a:extLst>
            <a:ext uri="{FF2B5EF4-FFF2-40B4-BE49-F238E27FC236}">
              <a16:creationId xmlns:a16="http://schemas.microsoft.com/office/drawing/2014/main" id="{00000000-0008-0000-0500-00008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63" name="Text Box 17">
          <a:extLst>
            <a:ext uri="{FF2B5EF4-FFF2-40B4-BE49-F238E27FC236}">
              <a16:creationId xmlns:a16="http://schemas.microsoft.com/office/drawing/2014/main" id="{00000000-0008-0000-0500-00008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64" name="Text Box 18">
          <a:extLst>
            <a:ext uri="{FF2B5EF4-FFF2-40B4-BE49-F238E27FC236}">
              <a16:creationId xmlns:a16="http://schemas.microsoft.com/office/drawing/2014/main" id="{00000000-0008-0000-0500-00008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5" name="Text Box 16">
          <a:extLst>
            <a:ext uri="{FF2B5EF4-FFF2-40B4-BE49-F238E27FC236}">
              <a16:creationId xmlns:a16="http://schemas.microsoft.com/office/drawing/2014/main" id="{00000000-0008-0000-0500-00008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6" name="Text Box 17">
          <a:extLst>
            <a:ext uri="{FF2B5EF4-FFF2-40B4-BE49-F238E27FC236}">
              <a16:creationId xmlns:a16="http://schemas.microsoft.com/office/drawing/2014/main" id="{00000000-0008-0000-0500-00008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7" name="Text Box 18">
          <a:extLst>
            <a:ext uri="{FF2B5EF4-FFF2-40B4-BE49-F238E27FC236}">
              <a16:creationId xmlns:a16="http://schemas.microsoft.com/office/drawing/2014/main" id="{00000000-0008-0000-0500-00008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8" name="Text Box 19">
          <a:extLst>
            <a:ext uri="{FF2B5EF4-FFF2-40B4-BE49-F238E27FC236}">
              <a16:creationId xmlns:a16="http://schemas.microsoft.com/office/drawing/2014/main" id="{00000000-0008-0000-0500-00008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9" name="Text Box 16">
          <a:extLst>
            <a:ext uri="{FF2B5EF4-FFF2-40B4-BE49-F238E27FC236}">
              <a16:creationId xmlns:a16="http://schemas.microsoft.com/office/drawing/2014/main" id="{00000000-0008-0000-0500-00008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70" name="Text Box 17">
          <a:extLst>
            <a:ext uri="{FF2B5EF4-FFF2-40B4-BE49-F238E27FC236}">
              <a16:creationId xmlns:a16="http://schemas.microsoft.com/office/drawing/2014/main" id="{00000000-0008-0000-0500-00008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71" name="Text Box 18">
          <a:extLst>
            <a:ext uri="{FF2B5EF4-FFF2-40B4-BE49-F238E27FC236}">
              <a16:creationId xmlns:a16="http://schemas.microsoft.com/office/drawing/2014/main" id="{00000000-0008-0000-0500-00008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72" name="Text Box 19">
          <a:extLst>
            <a:ext uri="{FF2B5EF4-FFF2-40B4-BE49-F238E27FC236}">
              <a16:creationId xmlns:a16="http://schemas.microsoft.com/office/drawing/2014/main" id="{00000000-0008-0000-0500-00009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442269"/>
    <xdr:sp macro="" textlink="">
      <xdr:nvSpPr>
        <xdr:cNvPr id="3474" name="Text Box 15">
          <a:extLst>
            <a:ext uri="{FF2B5EF4-FFF2-40B4-BE49-F238E27FC236}">
              <a16:creationId xmlns:a16="http://schemas.microsoft.com/office/drawing/2014/main" id="{00000000-0008-0000-0500-000092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3475" name="Text Box 15">
          <a:extLst>
            <a:ext uri="{FF2B5EF4-FFF2-40B4-BE49-F238E27FC236}">
              <a16:creationId xmlns:a16="http://schemas.microsoft.com/office/drawing/2014/main" id="{00000000-0008-0000-0500-000093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213632"/>
    <xdr:sp macro="" textlink="">
      <xdr:nvSpPr>
        <xdr:cNvPr id="3478" name="Text Box 15">
          <a:extLst>
            <a:ext uri="{FF2B5EF4-FFF2-40B4-BE49-F238E27FC236}">
              <a16:creationId xmlns:a16="http://schemas.microsoft.com/office/drawing/2014/main" id="{00000000-0008-0000-0500-000096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79" name="Text Box 16">
          <a:extLst>
            <a:ext uri="{FF2B5EF4-FFF2-40B4-BE49-F238E27FC236}">
              <a16:creationId xmlns:a16="http://schemas.microsoft.com/office/drawing/2014/main" id="{00000000-0008-0000-0500-00009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80" name="Text Box 17">
          <a:extLst>
            <a:ext uri="{FF2B5EF4-FFF2-40B4-BE49-F238E27FC236}">
              <a16:creationId xmlns:a16="http://schemas.microsoft.com/office/drawing/2014/main" id="{00000000-0008-0000-0500-00009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81" name="Text Box 18">
          <a:extLst>
            <a:ext uri="{FF2B5EF4-FFF2-40B4-BE49-F238E27FC236}">
              <a16:creationId xmlns:a16="http://schemas.microsoft.com/office/drawing/2014/main" id="{00000000-0008-0000-0500-00009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82" name="Text Box 19">
          <a:extLst>
            <a:ext uri="{FF2B5EF4-FFF2-40B4-BE49-F238E27FC236}">
              <a16:creationId xmlns:a16="http://schemas.microsoft.com/office/drawing/2014/main" id="{00000000-0008-0000-0500-00009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83" name="Text Box 16">
          <a:extLst>
            <a:ext uri="{FF2B5EF4-FFF2-40B4-BE49-F238E27FC236}">
              <a16:creationId xmlns:a16="http://schemas.microsoft.com/office/drawing/2014/main" id="{00000000-0008-0000-0500-00009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84" name="Text Box 17">
          <a:extLst>
            <a:ext uri="{FF2B5EF4-FFF2-40B4-BE49-F238E27FC236}">
              <a16:creationId xmlns:a16="http://schemas.microsoft.com/office/drawing/2014/main" id="{00000000-0008-0000-0500-00009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85" name="Text Box 18">
          <a:extLst>
            <a:ext uri="{FF2B5EF4-FFF2-40B4-BE49-F238E27FC236}">
              <a16:creationId xmlns:a16="http://schemas.microsoft.com/office/drawing/2014/main" id="{00000000-0008-0000-0500-00009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86" name="Text Box 19">
          <a:extLst>
            <a:ext uri="{FF2B5EF4-FFF2-40B4-BE49-F238E27FC236}">
              <a16:creationId xmlns:a16="http://schemas.microsoft.com/office/drawing/2014/main" id="{00000000-0008-0000-0500-00009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87" name="Text Box 16">
          <a:extLst>
            <a:ext uri="{FF2B5EF4-FFF2-40B4-BE49-F238E27FC236}">
              <a16:creationId xmlns:a16="http://schemas.microsoft.com/office/drawing/2014/main" id="{00000000-0008-0000-0500-00009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88" name="Text Box 17">
          <a:extLst>
            <a:ext uri="{FF2B5EF4-FFF2-40B4-BE49-F238E27FC236}">
              <a16:creationId xmlns:a16="http://schemas.microsoft.com/office/drawing/2014/main" id="{00000000-0008-0000-0500-0000A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89" name="Text Box 18">
          <a:extLst>
            <a:ext uri="{FF2B5EF4-FFF2-40B4-BE49-F238E27FC236}">
              <a16:creationId xmlns:a16="http://schemas.microsoft.com/office/drawing/2014/main" id="{00000000-0008-0000-0500-0000A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90" name="Text Box 19">
          <a:extLst>
            <a:ext uri="{FF2B5EF4-FFF2-40B4-BE49-F238E27FC236}">
              <a16:creationId xmlns:a16="http://schemas.microsoft.com/office/drawing/2014/main" id="{00000000-0008-0000-0500-0000A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491" name="Text Box 15">
          <a:extLst>
            <a:ext uri="{FF2B5EF4-FFF2-40B4-BE49-F238E27FC236}">
              <a16:creationId xmlns:a16="http://schemas.microsoft.com/office/drawing/2014/main" id="{00000000-0008-0000-0500-0000A3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92" name="Text Box 16">
          <a:extLst>
            <a:ext uri="{FF2B5EF4-FFF2-40B4-BE49-F238E27FC236}">
              <a16:creationId xmlns:a16="http://schemas.microsoft.com/office/drawing/2014/main" id="{00000000-0008-0000-0500-0000A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93" name="Text Box 17">
          <a:extLst>
            <a:ext uri="{FF2B5EF4-FFF2-40B4-BE49-F238E27FC236}">
              <a16:creationId xmlns:a16="http://schemas.microsoft.com/office/drawing/2014/main" id="{00000000-0008-0000-0500-0000A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94" name="Text Box 18">
          <a:extLst>
            <a:ext uri="{FF2B5EF4-FFF2-40B4-BE49-F238E27FC236}">
              <a16:creationId xmlns:a16="http://schemas.microsoft.com/office/drawing/2014/main" id="{00000000-0008-0000-0500-0000A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95" name="Text Box 19">
          <a:extLst>
            <a:ext uri="{FF2B5EF4-FFF2-40B4-BE49-F238E27FC236}">
              <a16:creationId xmlns:a16="http://schemas.microsoft.com/office/drawing/2014/main" id="{00000000-0008-0000-0500-0000A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106</xdr:row>
      <xdr:rowOff>504825</xdr:rowOff>
    </xdr:from>
    <xdr:ext cx="95250" cy="442269"/>
    <xdr:sp macro="" textlink="">
      <xdr:nvSpPr>
        <xdr:cNvPr id="3496" name="Text Box 15">
          <a:extLst>
            <a:ext uri="{FF2B5EF4-FFF2-40B4-BE49-F238E27FC236}">
              <a16:creationId xmlns:a16="http://schemas.microsoft.com/office/drawing/2014/main" id="{00000000-0008-0000-0500-0000A8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97" name="Text Box 16">
          <a:extLst>
            <a:ext uri="{FF2B5EF4-FFF2-40B4-BE49-F238E27FC236}">
              <a16:creationId xmlns:a16="http://schemas.microsoft.com/office/drawing/2014/main" id="{00000000-0008-0000-0500-0000A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98" name="Text Box 17">
          <a:extLst>
            <a:ext uri="{FF2B5EF4-FFF2-40B4-BE49-F238E27FC236}">
              <a16:creationId xmlns:a16="http://schemas.microsoft.com/office/drawing/2014/main" id="{00000000-0008-0000-0500-0000A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99" name="Text Box 18">
          <a:extLst>
            <a:ext uri="{FF2B5EF4-FFF2-40B4-BE49-F238E27FC236}">
              <a16:creationId xmlns:a16="http://schemas.microsoft.com/office/drawing/2014/main" id="{00000000-0008-0000-0500-0000A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0" name="Text Box 16">
          <a:extLst>
            <a:ext uri="{FF2B5EF4-FFF2-40B4-BE49-F238E27FC236}">
              <a16:creationId xmlns:a16="http://schemas.microsoft.com/office/drawing/2014/main" id="{00000000-0008-0000-0500-0000A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1" name="Text Box 17">
          <a:extLst>
            <a:ext uri="{FF2B5EF4-FFF2-40B4-BE49-F238E27FC236}">
              <a16:creationId xmlns:a16="http://schemas.microsoft.com/office/drawing/2014/main" id="{00000000-0008-0000-0500-0000A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2" name="Text Box 18">
          <a:extLst>
            <a:ext uri="{FF2B5EF4-FFF2-40B4-BE49-F238E27FC236}">
              <a16:creationId xmlns:a16="http://schemas.microsoft.com/office/drawing/2014/main" id="{00000000-0008-0000-0500-0000A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3" name="Text Box 19">
          <a:extLst>
            <a:ext uri="{FF2B5EF4-FFF2-40B4-BE49-F238E27FC236}">
              <a16:creationId xmlns:a16="http://schemas.microsoft.com/office/drawing/2014/main" id="{00000000-0008-0000-0500-0000A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4" name="Text Box 16">
          <a:extLst>
            <a:ext uri="{FF2B5EF4-FFF2-40B4-BE49-F238E27FC236}">
              <a16:creationId xmlns:a16="http://schemas.microsoft.com/office/drawing/2014/main" id="{00000000-0008-0000-0500-0000B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5" name="Text Box 17">
          <a:extLst>
            <a:ext uri="{FF2B5EF4-FFF2-40B4-BE49-F238E27FC236}">
              <a16:creationId xmlns:a16="http://schemas.microsoft.com/office/drawing/2014/main" id="{00000000-0008-0000-0500-0000B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6" name="Text Box 18">
          <a:extLst>
            <a:ext uri="{FF2B5EF4-FFF2-40B4-BE49-F238E27FC236}">
              <a16:creationId xmlns:a16="http://schemas.microsoft.com/office/drawing/2014/main" id="{00000000-0008-0000-0500-0000B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108</xdr:row>
      <xdr:rowOff>170392</xdr:rowOff>
    </xdr:from>
    <xdr:ext cx="95250" cy="213632"/>
    <xdr:sp macro="" textlink="">
      <xdr:nvSpPr>
        <xdr:cNvPr id="3507" name="Text Box 15">
          <a:extLst>
            <a:ext uri="{FF2B5EF4-FFF2-40B4-BE49-F238E27FC236}">
              <a16:creationId xmlns:a16="http://schemas.microsoft.com/office/drawing/2014/main" id="{00000000-0008-0000-0500-0000B3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08" name="Text Box 16">
          <a:extLst>
            <a:ext uri="{FF2B5EF4-FFF2-40B4-BE49-F238E27FC236}">
              <a16:creationId xmlns:a16="http://schemas.microsoft.com/office/drawing/2014/main" id="{00000000-0008-0000-0500-0000B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09" name="Text Box 17">
          <a:extLst>
            <a:ext uri="{FF2B5EF4-FFF2-40B4-BE49-F238E27FC236}">
              <a16:creationId xmlns:a16="http://schemas.microsoft.com/office/drawing/2014/main" id="{00000000-0008-0000-0500-0000B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10" name="Text Box 18">
          <a:extLst>
            <a:ext uri="{FF2B5EF4-FFF2-40B4-BE49-F238E27FC236}">
              <a16:creationId xmlns:a16="http://schemas.microsoft.com/office/drawing/2014/main" id="{00000000-0008-0000-0500-0000B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11" name="Text Box 19">
          <a:extLst>
            <a:ext uri="{FF2B5EF4-FFF2-40B4-BE49-F238E27FC236}">
              <a16:creationId xmlns:a16="http://schemas.microsoft.com/office/drawing/2014/main" id="{00000000-0008-0000-0500-0000B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12" name="Text Box 16">
          <a:extLst>
            <a:ext uri="{FF2B5EF4-FFF2-40B4-BE49-F238E27FC236}">
              <a16:creationId xmlns:a16="http://schemas.microsoft.com/office/drawing/2014/main" id="{00000000-0008-0000-0500-0000B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13" name="Text Box 17">
          <a:extLst>
            <a:ext uri="{FF2B5EF4-FFF2-40B4-BE49-F238E27FC236}">
              <a16:creationId xmlns:a16="http://schemas.microsoft.com/office/drawing/2014/main" id="{00000000-0008-0000-0500-0000B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14" name="Text Box 18">
          <a:extLst>
            <a:ext uri="{FF2B5EF4-FFF2-40B4-BE49-F238E27FC236}">
              <a16:creationId xmlns:a16="http://schemas.microsoft.com/office/drawing/2014/main" id="{00000000-0008-0000-0500-0000B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15" name="Text Box 19">
          <a:extLst>
            <a:ext uri="{FF2B5EF4-FFF2-40B4-BE49-F238E27FC236}">
              <a16:creationId xmlns:a16="http://schemas.microsoft.com/office/drawing/2014/main" id="{00000000-0008-0000-0500-0000B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516" name="Text Box 16">
          <a:extLst>
            <a:ext uri="{FF2B5EF4-FFF2-40B4-BE49-F238E27FC236}">
              <a16:creationId xmlns:a16="http://schemas.microsoft.com/office/drawing/2014/main" id="{00000000-0008-0000-0500-0000BC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517" name="Text Box 17">
          <a:extLst>
            <a:ext uri="{FF2B5EF4-FFF2-40B4-BE49-F238E27FC236}">
              <a16:creationId xmlns:a16="http://schemas.microsoft.com/office/drawing/2014/main" id="{00000000-0008-0000-0500-0000B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518" name="Text Box 18">
          <a:extLst>
            <a:ext uri="{FF2B5EF4-FFF2-40B4-BE49-F238E27FC236}">
              <a16:creationId xmlns:a16="http://schemas.microsoft.com/office/drawing/2014/main" id="{00000000-0008-0000-0500-0000B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519" name="Text Box 19">
          <a:extLst>
            <a:ext uri="{FF2B5EF4-FFF2-40B4-BE49-F238E27FC236}">
              <a16:creationId xmlns:a16="http://schemas.microsoft.com/office/drawing/2014/main" id="{00000000-0008-0000-0500-0000B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520" name="Text Box 15">
          <a:extLst>
            <a:ext uri="{FF2B5EF4-FFF2-40B4-BE49-F238E27FC236}">
              <a16:creationId xmlns:a16="http://schemas.microsoft.com/office/drawing/2014/main" id="{00000000-0008-0000-0500-0000C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21" name="Text Box 16">
          <a:extLst>
            <a:ext uri="{FF2B5EF4-FFF2-40B4-BE49-F238E27FC236}">
              <a16:creationId xmlns:a16="http://schemas.microsoft.com/office/drawing/2014/main" id="{00000000-0008-0000-0500-0000C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22" name="Text Box 17">
          <a:extLst>
            <a:ext uri="{FF2B5EF4-FFF2-40B4-BE49-F238E27FC236}">
              <a16:creationId xmlns:a16="http://schemas.microsoft.com/office/drawing/2014/main" id="{00000000-0008-0000-0500-0000C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23" name="Text Box 18">
          <a:extLst>
            <a:ext uri="{FF2B5EF4-FFF2-40B4-BE49-F238E27FC236}">
              <a16:creationId xmlns:a16="http://schemas.microsoft.com/office/drawing/2014/main" id="{00000000-0008-0000-0500-0000C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24" name="Text Box 19">
          <a:extLst>
            <a:ext uri="{FF2B5EF4-FFF2-40B4-BE49-F238E27FC236}">
              <a16:creationId xmlns:a16="http://schemas.microsoft.com/office/drawing/2014/main" id="{00000000-0008-0000-0500-0000C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25" name="Text Box 16">
          <a:extLst>
            <a:ext uri="{FF2B5EF4-FFF2-40B4-BE49-F238E27FC236}">
              <a16:creationId xmlns:a16="http://schemas.microsoft.com/office/drawing/2014/main" id="{00000000-0008-0000-0500-0000C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26" name="Text Box 17">
          <a:extLst>
            <a:ext uri="{FF2B5EF4-FFF2-40B4-BE49-F238E27FC236}">
              <a16:creationId xmlns:a16="http://schemas.microsoft.com/office/drawing/2014/main" id="{00000000-0008-0000-0500-0000C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108</xdr:row>
      <xdr:rowOff>15875</xdr:rowOff>
    </xdr:from>
    <xdr:ext cx="95250" cy="171450"/>
    <xdr:sp macro="" textlink="">
      <xdr:nvSpPr>
        <xdr:cNvPr id="3527" name="Text Box 18">
          <a:extLst>
            <a:ext uri="{FF2B5EF4-FFF2-40B4-BE49-F238E27FC236}">
              <a16:creationId xmlns:a16="http://schemas.microsoft.com/office/drawing/2014/main" id="{00000000-0008-0000-0500-0000C7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28" name="Text Box 16">
          <a:extLst>
            <a:ext uri="{FF2B5EF4-FFF2-40B4-BE49-F238E27FC236}">
              <a16:creationId xmlns:a16="http://schemas.microsoft.com/office/drawing/2014/main" id="{00000000-0008-0000-0500-0000C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29" name="Text Box 17">
          <a:extLst>
            <a:ext uri="{FF2B5EF4-FFF2-40B4-BE49-F238E27FC236}">
              <a16:creationId xmlns:a16="http://schemas.microsoft.com/office/drawing/2014/main" id="{00000000-0008-0000-0500-0000C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30" name="Text Box 18">
          <a:extLst>
            <a:ext uri="{FF2B5EF4-FFF2-40B4-BE49-F238E27FC236}">
              <a16:creationId xmlns:a16="http://schemas.microsoft.com/office/drawing/2014/main" id="{00000000-0008-0000-0500-0000C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31" name="Text Box 19">
          <a:extLst>
            <a:ext uri="{FF2B5EF4-FFF2-40B4-BE49-F238E27FC236}">
              <a16:creationId xmlns:a16="http://schemas.microsoft.com/office/drawing/2014/main" id="{00000000-0008-0000-0500-0000C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32" name="Text Box 16">
          <a:extLst>
            <a:ext uri="{FF2B5EF4-FFF2-40B4-BE49-F238E27FC236}">
              <a16:creationId xmlns:a16="http://schemas.microsoft.com/office/drawing/2014/main" id="{00000000-0008-0000-0500-0000C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108</xdr:row>
      <xdr:rowOff>170392</xdr:rowOff>
    </xdr:from>
    <xdr:ext cx="95250" cy="213632"/>
    <xdr:sp macro="" textlink="">
      <xdr:nvSpPr>
        <xdr:cNvPr id="3533" name="Text Box 15">
          <a:extLst>
            <a:ext uri="{FF2B5EF4-FFF2-40B4-BE49-F238E27FC236}">
              <a16:creationId xmlns:a16="http://schemas.microsoft.com/office/drawing/2014/main" id="{00000000-0008-0000-0500-0000CD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3534" name="Text Box 15">
          <a:extLst>
            <a:ext uri="{FF2B5EF4-FFF2-40B4-BE49-F238E27FC236}">
              <a16:creationId xmlns:a16="http://schemas.microsoft.com/office/drawing/2014/main" id="{00000000-0008-0000-0500-0000CE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442269"/>
    <xdr:sp macro="" textlink="">
      <xdr:nvSpPr>
        <xdr:cNvPr id="3535" name="Text Box 15">
          <a:extLst>
            <a:ext uri="{FF2B5EF4-FFF2-40B4-BE49-F238E27FC236}">
              <a16:creationId xmlns:a16="http://schemas.microsoft.com/office/drawing/2014/main" id="{00000000-0008-0000-0500-0000CF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3536" name="Text Box 15">
          <a:extLst>
            <a:ext uri="{FF2B5EF4-FFF2-40B4-BE49-F238E27FC236}">
              <a16:creationId xmlns:a16="http://schemas.microsoft.com/office/drawing/2014/main" id="{00000000-0008-0000-0500-0000D0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3537" name="Text Box 15">
          <a:extLst>
            <a:ext uri="{FF2B5EF4-FFF2-40B4-BE49-F238E27FC236}">
              <a16:creationId xmlns:a16="http://schemas.microsoft.com/office/drawing/2014/main" id="{00000000-0008-0000-0500-0000D1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3538" name="Text Box 15">
          <a:extLst>
            <a:ext uri="{FF2B5EF4-FFF2-40B4-BE49-F238E27FC236}">
              <a16:creationId xmlns:a16="http://schemas.microsoft.com/office/drawing/2014/main" id="{00000000-0008-0000-0500-0000D2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108</xdr:row>
      <xdr:rowOff>170392</xdr:rowOff>
    </xdr:from>
    <xdr:ext cx="95250" cy="213632"/>
    <xdr:sp macro="" textlink="">
      <xdr:nvSpPr>
        <xdr:cNvPr id="3539" name="Text Box 15">
          <a:extLst>
            <a:ext uri="{FF2B5EF4-FFF2-40B4-BE49-F238E27FC236}">
              <a16:creationId xmlns:a16="http://schemas.microsoft.com/office/drawing/2014/main" id="{00000000-0008-0000-0500-0000D3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40" name="Text Box 16">
          <a:extLst>
            <a:ext uri="{FF2B5EF4-FFF2-40B4-BE49-F238E27FC236}">
              <a16:creationId xmlns:a16="http://schemas.microsoft.com/office/drawing/2014/main" id="{00000000-0008-0000-0500-0000D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41" name="Text Box 17">
          <a:extLst>
            <a:ext uri="{FF2B5EF4-FFF2-40B4-BE49-F238E27FC236}">
              <a16:creationId xmlns:a16="http://schemas.microsoft.com/office/drawing/2014/main" id="{00000000-0008-0000-0500-0000D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42" name="Text Box 18">
          <a:extLst>
            <a:ext uri="{FF2B5EF4-FFF2-40B4-BE49-F238E27FC236}">
              <a16:creationId xmlns:a16="http://schemas.microsoft.com/office/drawing/2014/main" id="{00000000-0008-0000-0500-0000D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43" name="Text Box 19">
          <a:extLst>
            <a:ext uri="{FF2B5EF4-FFF2-40B4-BE49-F238E27FC236}">
              <a16:creationId xmlns:a16="http://schemas.microsoft.com/office/drawing/2014/main" id="{00000000-0008-0000-0500-0000D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44" name="Text Box 16">
          <a:extLst>
            <a:ext uri="{FF2B5EF4-FFF2-40B4-BE49-F238E27FC236}">
              <a16:creationId xmlns:a16="http://schemas.microsoft.com/office/drawing/2014/main" id="{00000000-0008-0000-0500-0000D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45" name="Text Box 17">
          <a:extLst>
            <a:ext uri="{FF2B5EF4-FFF2-40B4-BE49-F238E27FC236}">
              <a16:creationId xmlns:a16="http://schemas.microsoft.com/office/drawing/2014/main" id="{00000000-0008-0000-0500-0000D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46" name="Text Box 18">
          <a:extLst>
            <a:ext uri="{FF2B5EF4-FFF2-40B4-BE49-F238E27FC236}">
              <a16:creationId xmlns:a16="http://schemas.microsoft.com/office/drawing/2014/main" id="{00000000-0008-0000-0500-0000D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47" name="Text Box 19">
          <a:extLst>
            <a:ext uri="{FF2B5EF4-FFF2-40B4-BE49-F238E27FC236}">
              <a16:creationId xmlns:a16="http://schemas.microsoft.com/office/drawing/2014/main" id="{00000000-0008-0000-0500-0000D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48" name="Text Box 16">
          <a:extLst>
            <a:ext uri="{FF2B5EF4-FFF2-40B4-BE49-F238E27FC236}">
              <a16:creationId xmlns:a16="http://schemas.microsoft.com/office/drawing/2014/main" id="{00000000-0008-0000-0500-0000DC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49" name="Text Box 17">
          <a:extLst>
            <a:ext uri="{FF2B5EF4-FFF2-40B4-BE49-F238E27FC236}">
              <a16:creationId xmlns:a16="http://schemas.microsoft.com/office/drawing/2014/main" id="{00000000-0008-0000-0500-0000D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50" name="Text Box 18">
          <a:extLst>
            <a:ext uri="{FF2B5EF4-FFF2-40B4-BE49-F238E27FC236}">
              <a16:creationId xmlns:a16="http://schemas.microsoft.com/office/drawing/2014/main" id="{00000000-0008-0000-0500-0000D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51" name="Text Box 19">
          <a:extLst>
            <a:ext uri="{FF2B5EF4-FFF2-40B4-BE49-F238E27FC236}">
              <a16:creationId xmlns:a16="http://schemas.microsoft.com/office/drawing/2014/main" id="{00000000-0008-0000-0500-0000D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552" name="Text Box 15">
          <a:extLst>
            <a:ext uri="{FF2B5EF4-FFF2-40B4-BE49-F238E27FC236}">
              <a16:creationId xmlns:a16="http://schemas.microsoft.com/office/drawing/2014/main" id="{00000000-0008-0000-0500-0000E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53" name="Text Box 16">
          <a:extLst>
            <a:ext uri="{FF2B5EF4-FFF2-40B4-BE49-F238E27FC236}">
              <a16:creationId xmlns:a16="http://schemas.microsoft.com/office/drawing/2014/main" id="{00000000-0008-0000-0500-0000E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54" name="Text Box 17">
          <a:extLst>
            <a:ext uri="{FF2B5EF4-FFF2-40B4-BE49-F238E27FC236}">
              <a16:creationId xmlns:a16="http://schemas.microsoft.com/office/drawing/2014/main" id="{00000000-0008-0000-0500-0000E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55" name="Text Box 18">
          <a:extLst>
            <a:ext uri="{FF2B5EF4-FFF2-40B4-BE49-F238E27FC236}">
              <a16:creationId xmlns:a16="http://schemas.microsoft.com/office/drawing/2014/main" id="{00000000-0008-0000-0500-0000E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56" name="Text Box 19">
          <a:extLst>
            <a:ext uri="{FF2B5EF4-FFF2-40B4-BE49-F238E27FC236}">
              <a16:creationId xmlns:a16="http://schemas.microsoft.com/office/drawing/2014/main" id="{00000000-0008-0000-0500-0000E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57" name="Text Box 16">
          <a:extLst>
            <a:ext uri="{FF2B5EF4-FFF2-40B4-BE49-F238E27FC236}">
              <a16:creationId xmlns:a16="http://schemas.microsoft.com/office/drawing/2014/main" id="{00000000-0008-0000-0500-0000E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58" name="Text Box 17">
          <a:extLst>
            <a:ext uri="{FF2B5EF4-FFF2-40B4-BE49-F238E27FC236}">
              <a16:creationId xmlns:a16="http://schemas.microsoft.com/office/drawing/2014/main" id="{00000000-0008-0000-0500-0000E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59" name="Text Box 18">
          <a:extLst>
            <a:ext uri="{FF2B5EF4-FFF2-40B4-BE49-F238E27FC236}">
              <a16:creationId xmlns:a16="http://schemas.microsoft.com/office/drawing/2014/main" id="{00000000-0008-0000-0500-0000E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0" name="Text Box 16">
          <a:extLst>
            <a:ext uri="{FF2B5EF4-FFF2-40B4-BE49-F238E27FC236}">
              <a16:creationId xmlns:a16="http://schemas.microsoft.com/office/drawing/2014/main" id="{00000000-0008-0000-0500-0000E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1" name="Text Box 17">
          <a:extLst>
            <a:ext uri="{FF2B5EF4-FFF2-40B4-BE49-F238E27FC236}">
              <a16:creationId xmlns:a16="http://schemas.microsoft.com/office/drawing/2014/main" id="{00000000-0008-0000-0500-0000E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2" name="Text Box 18">
          <a:extLst>
            <a:ext uri="{FF2B5EF4-FFF2-40B4-BE49-F238E27FC236}">
              <a16:creationId xmlns:a16="http://schemas.microsoft.com/office/drawing/2014/main" id="{00000000-0008-0000-0500-0000E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3" name="Text Box 19">
          <a:extLst>
            <a:ext uri="{FF2B5EF4-FFF2-40B4-BE49-F238E27FC236}">
              <a16:creationId xmlns:a16="http://schemas.microsoft.com/office/drawing/2014/main" id="{00000000-0008-0000-0500-0000E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4" name="Text Box 16">
          <a:extLst>
            <a:ext uri="{FF2B5EF4-FFF2-40B4-BE49-F238E27FC236}">
              <a16:creationId xmlns:a16="http://schemas.microsoft.com/office/drawing/2014/main" id="{00000000-0008-0000-0500-0000E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5" name="Text Box 17">
          <a:extLst>
            <a:ext uri="{FF2B5EF4-FFF2-40B4-BE49-F238E27FC236}">
              <a16:creationId xmlns:a16="http://schemas.microsoft.com/office/drawing/2014/main" id="{00000000-0008-0000-0500-0000E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6" name="Text Box 18">
          <a:extLst>
            <a:ext uri="{FF2B5EF4-FFF2-40B4-BE49-F238E27FC236}">
              <a16:creationId xmlns:a16="http://schemas.microsoft.com/office/drawing/2014/main" id="{00000000-0008-0000-0500-0000E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7" name="Text Box 19">
          <a:extLst>
            <a:ext uri="{FF2B5EF4-FFF2-40B4-BE49-F238E27FC236}">
              <a16:creationId xmlns:a16="http://schemas.microsoft.com/office/drawing/2014/main" id="{00000000-0008-0000-0500-0000E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56743"/>
    <xdr:sp macro="" textlink="">
      <xdr:nvSpPr>
        <xdr:cNvPr id="3568" name="Text Box 15">
          <a:extLst>
            <a:ext uri="{FF2B5EF4-FFF2-40B4-BE49-F238E27FC236}">
              <a16:creationId xmlns:a16="http://schemas.microsoft.com/office/drawing/2014/main" id="{00000000-0008-0000-0500-0000F0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442269"/>
    <xdr:sp macro="" textlink="">
      <xdr:nvSpPr>
        <xdr:cNvPr id="3569" name="Text Box 15">
          <a:extLst>
            <a:ext uri="{FF2B5EF4-FFF2-40B4-BE49-F238E27FC236}">
              <a16:creationId xmlns:a16="http://schemas.microsoft.com/office/drawing/2014/main" id="{00000000-0008-0000-0500-0000F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3570" name="Text Box 15">
          <a:extLst>
            <a:ext uri="{FF2B5EF4-FFF2-40B4-BE49-F238E27FC236}">
              <a16:creationId xmlns:a16="http://schemas.microsoft.com/office/drawing/2014/main" id="{00000000-0008-0000-0500-0000F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3571" name="Text Box 15">
          <a:extLst>
            <a:ext uri="{FF2B5EF4-FFF2-40B4-BE49-F238E27FC236}">
              <a16:creationId xmlns:a16="http://schemas.microsoft.com/office/drawing/2014/main" id="{00000000-0008-0000-0500-0000F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3572" name="Text Box 15">
          <a:extLst>
            <a:ext uri="{FF2B5EF4-FFF2-40B4-BE49-F238E27FC236}">
              <a16:creationId xmlns:a16="http://schemas.microsoft.com/office/drawing/2014/main" id="{00000000-0008-0000-0500-0000F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213632"/>
    <xdr:sp macro="" textlink="">
      <xdr:nvSpPr>
        <xdr:cNvPr id="3573" name="Text Box 15">
          <a:extLst>
            <a:ext uri="{FF2B5EF4-FFF2-40B4-BE49-F238E27FC236}">
              <a16:creationId xmlns:a16="http://schemas.microsoft.com/office/drawing/2014/main" id="{00000000-0008-0000-0500-0000F5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74" name="Text Box 16">
          <a:extLst>
            <a:ext uri="{FF2B5EF4-FFF2-40B4-BE49-F238E27FC236}">
              <a16:creationId xmlns:a16="http://schemas.microsoft.com/office/drawing/2014/main" id="{00000000-0008-0000-0500-0000F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75" name="Text Box 17">
          <a:extLst>
            <a:ext uri="{FF2B5EF4-FFF2-40B4-BE49-F238E27FC236}">
              <a16:creationId xmlns:a16="http://schemas.microsoft.com/office/drawing/2014/main" id="{00000000-0008-0000-0500-0000F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76" name="Text Box 18">
          <a:extLst>
            <a:ext uri="{FF2B5EF4-FFF2-40B4-BE49-F238E27FC236}">
              <a16:creationId xmlns:a16="http://schemas.microsoft.com/office/drawing/2014/main" id="{00000000-0008-0000-0500-0000F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77" name="Text Box 19">
          <a:extLst>
            <a:ext uri="{FF2B5EF4-FFF2-40B4-BE49-F238E27FC236}">
              <a16:creationId xmlns:a16="http://schemas.microsoft.com/office/drawing/2014/main" id="{00000000-0008-0000-0500-0000F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78" name="Text Box 16">
          <a:extLst>
            <a:ext uri="{FF2B5EF4-FFF2-40B4-BE49-F238E27FC236}">
              <a16:creationId xmlns:a16="http://schemas.microsoft.com/office/drawing/2014/main" id="{00000000-0008-0000-0500-0000F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79" name="Text Box 17">
          <a:extLst>
            <a:ext uri="{FF2B5EF4-FFF2-40B4-BE49-F238E27FC236}">
              <a16:creationId xmlns:a16="http://schemas.microsoft.com/office/drawing/2014/main" id="{00000000-0008-0000-0500-0000F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80" name="Text Box 18">
          <a:extLst>
            <a:ext uri="{FF2B5EF4-FFF2-40B4-BE49-F238E27FC236}">
              <a16:creationId xmlns:a16="http://schemas.microsoft.com/office/drawing/2014/main" id="{00000000-0008-0000-0500-0000F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81" name="Text Box 19">
          <a:extLst>
            <a:ext uri="{FF2B5EF4-FFF2-40B4-BE49-F238E27FC236}">
              <a16:creationId xmlns:a16="http://schemas.microsoft.com/office/drawing/2014/main" id="{00000000-0008-0000-0500-0000F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82" name="Text Box 16">
          <a:extLst>
            <a:ext uri="{FF2B5EF4-FFF2-40B4-BE49-F238E27FC236}">
              <a16:creationId xmlns:a16="http://schemas.microsoft.com/office/drawing/2014/main" id="{00000000-0008-0000-0500-0000F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83" name="Text Box 17">
          <a:extLst>
            <a:ext uri="{FF2B5EF4-FFF2-40B4-BE49-F238E27FC236}">
              <a16:creationId xmlns:a16="http://schemas.microsoft.com/office/drawing/2014/main" id="{00000000-0008-0000-0500-0000F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84" name="Text Box 18">
          <a:extLst>
            <a:ext uri="{FF2B5EF4-FFF2-40B4-BE49-F238E27FC236}">
              <a16:creationId xmlns:a16="http://schemas.microsoft.com/office/drawing/2014/main" id="{00000000-0008-0000-0500-00000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85" name="Text Box 19">
          <a:extLst>
            <a:ext uri="{FF2B5EF4-FFF2-40B4-BE49-F238E27FC236}">
              <a16:creationId xmlns:a16="http://schemas.microsoft.com/office/drawing/2014/main" id="{00000000-0008-0000-0500-000001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586" name="Text Box 15">
          <a:extLst>
            <a:ext uri="{FF2B5EF4-FFF2-40B4-BE49-F238E27FC236}">
              <a16:creationId xmlns:a16="http://schemas.microsoft.com/office/drawing/2014/main" id="{00000000-0008-0000-0500-000002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87" name="Text Box 16">
          <a:extLst>
            <a:ext uri="{FF2B5EF4-FFF2-40B4-BE49-F238E27FC236}">
              <a16:creationId xmlns:a16="http://schemas.microsoft.com/office/drawing/2014/main" id="{00000000-0008-0000-0500-00000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88" name="Text Box 17">
          <a:extLst>
            <a:ext uri="{FF2B5EF4-FFF2-40B4-BE49-F238E27FC236}">
              <a16:creationId xmlns:a16="http://schemas.microsoft.com/office/drawing/2014/main" id="{00000000-0008-0000-0500-00000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89" name="Text Box 18">
          <a:extLst>
            <a:ext uri="{FF2B5EF4-FFF2-40B4-BE49-F238E27FC236}">
              <a16:creationId xmlns:a16="http://schemas.microsoft.com/office/drawing/2014/main" id="{00000000-0008-0000-0500-00000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90" name="Text Box 19">
          <a:extLst>
            <a:ext uri="{FF2B5EF4-FFF2-40B4-BE49-F238E27FC236}">
              <a16:creationId xmlns:a16="http://schemas.microsoft.com/office/drawing/2014/main" id="{00000000-0008-0000-0500-00000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112</xdr:row>
      <xdr:rowOff>504825</xdr:rowOff>
    </xdr:from>
    <xdr:ext cx="95250" cy="442269"/>
    <xdr:sp macro="" textlink="">
      <xdr:nvSpPr>
        <xdr:cNvPr id="3591" name="Text Box 15">
          <a:extLst>
            <a:ext uri="{FF2B5EF4-FFF2-40B4-BE49-F238E27FC236}">
              <a16:creationId xmlns:a16="http://schemas.microsoft.com/office/drawing/2014/main" id="{00000000-0008-0000-0500-000007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92" name="Text Box 16">
          <a:extLst>
            <a:ext uri="{FF2B5EF4-FFF2-40B4-BE49-F238E27FC236}">
              <a16:creationId xmlns:a16="http://schemas.microsoft.com/office/drawing/2014/main" id="{00000000-0008-0000-0500-00000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93" name="Text Box 17">
          <a:extLst>
            <a:ext uri="{FF2B5EF4-FFF2-40B4-BE49-F238E27FC236}">
              <a16:creationId xmlns:a16="http://schemas.microsoft.com/office/drawing/2014/main" id="{00000000-0008-0000-0500-00000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94" name="Text Box 18">
          <a:extLst>
            <a:ext uri="{FF2B5EF4-FFF2-40B4-BE49-F238E27FC236}">
              <a16:creationId xmlns:a16="http://schemas.microsoft.com/office/drawing/2014/main" id="{00000000-0008-0000-0500-00000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5" name="Text Box 16">
          <a:extLst>
            <a:ext uri="{FF2B5EF4-FFF2-40B4-BE49-F238E27FC236}">
              <a16:creationId xmlns:a16="http://schemas.microsoft.com/office/drawing/2014/main" id="{00000000-0008-0000-0500-00000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6" name="Text Box 17">
          <a:extLst>
            <a:ext uri="{FF2B5EF4-FFF2-40B4-BE49-F238E27FC236}">
              <a16:creationId xmlns:a16="http://schemas.microsoft.com/office/drawing/2014/main" id="{00000000-0008-0000-0500-00000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7" name="Text Box 18">
          <a:extLst>
            <a:ext uri="{FF2B5EF4-FFF2-40B4-BE49-F238E27FC236}">
              <a16:creationId xmlns:a16="http://schemas.microsoft.com/office/drawing/2014/main" id="{00000000-0008-0000-0500-00000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8" name="Text Box 19">
          <a:extLst>
            <a:ext uri="{FF2B5EF4-FFF2-40B4-BE49-F238E27FC236}">
              <a16:creationId xmlns:a16="http://schemas.microsoft.com/office/drawing/2014/main" id="{00000000-0008-0000-0500-00000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9" name="Text Box 16">
          <a:extLst>
            <a:ext uri="{FF2B5EF4-FFF2-40B4-BE49-F238E27FC236}">
              <a16:creationId xmlns:a16="http://schemas.microsoft.com/office/drawing/2014/main" id="{00000000-0008-0000-0500-00000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00" name="Text Box 17">
          <a:extLst>
            <a:ext uri="{FF2B5EF4-FFF2-40B4-BE49-F238E27FC236}">
              <a16:creationId xmlns:a16="http://schemas.microsoft.com/office/drawing/2014/main" id="{00000000-0008-0000-0500-00001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01" name="Text Box 18">
          <a:extLst>
            <a:ext uri="{FF2B5EF4-FFF2-40B4-BE49-F238E27FC236}">
              <a16:creationId xmlns:a16="http://schemas.microsoft.com/office/drawing/2014/main" id="{00000000-0008-0000-0500-000011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114</xdr:row>
      <xdr:rowOff>170392</xdr:rowOff>
    </xdr:from>
    <xdr:ext cx="95250" cy="213632"/>
    <xdr:sp macro="" textlink="">
      <xdr:nvSpPr>
        <xdr:cNvPr id="3602" name="Text Box 15">
          <a:extLst>
            <a:ext uri="{FF2B5EF4-FFF2-40B4-BE49-F238E27FC236}">
              <a16:creationId xmlns:a16="http://schemas.microsoft.com/office/drawing/2014/main" id="{00000000-0008-0000-0500-000012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03" name="Text Box 16">
          <a:extLst>
            <a:ext uri="{FF2B5EF4-FFF2-40B4-BE49-F238E27FC236}">
              <a16:creationId xmlns:a16="http://schemas.microsoft.com/office/drawing/2014/main" id="{00000000-0008-0000-0500-00001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04" name="Text Box 17">
          <a:extLst>
            <a:ext uri="{FF2B5EF4-FFF2-40B4-BE49-F238E27FC236}">
              <a16:creationId xmlns:a16="http://schemas.microsoft.com/office/drawing/2014/main" id="{00000000-0008-0000-0500-00001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05" name="Text Box 18">
          <a:extLst>
            <a:ext uri="{FF2B5EF4-FFF2-40B4-BE49-F238E27FC236}">
              <a16:creationId xmlns:a16="http://schemas.microsoft.com/office/drawing/2014/main" id="{00000000-0008-0000-0500-00001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06" name="Text Box 19">
          <a:extLst>
            <a:ext uri="{FF2B5EF4-FFF2-40B4-BE49-F238E27FC236}">
              <a16:creationId xmlns:a16="http://schemas.microsoft.com/office/drawing/2014/main" id="{00000000-0008-0000-0500-00001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07" name="Text Box 16">
          <a:extLst>
            <a:ext uri="{FF2B5EF4-FFF2-40B4-BE49-F238E27FC236}">
              <a16:creationId xmlns:a16="http://schemas.microsoft.com/office/drawing/2014/main" id="{00000000-0008-0000-0500-00001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08" name="Text Box 17">
          <a:extLst>
            <a:ext uri="{FF2B5EF4-FFF2-40B4-BE49-F238E27FC236}">
              <a16:creationId xmlns:a16="http://schemas.microsoft.com/office/drawing/2014/main" id="{00000000-0008-0000-0500-00001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09" name="Text Box 18">
          <a:extLst>
            <a:ext uri="{FF2B5EF4-FFF2-40B4-BE49-F238E27FC236}">
              <a16:creationId xmlns:a16="http://schemas.microsoft.com/office/drawing/2014/main" id="{00000000-0008-0000-0500-00001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10" name="Text Box 19">
          <a:extLst>
            <a:ext uri="{FF2B5EF4-FFF2-40B4-BE49-F238E27FC236}">
              <a16:creationId xmlns:a16="http://schemas.microsoft.com/office/drawing/2014/main" id="{00000000-0008-0000-0500-00001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611" name="Text Box 16">
          <a:extLst>
            <a:ext uri="{FF2B5EF4-FFF2-40B4-BE49-F238E27FC236}">
              <a16:creationId xmlns:a16="http://schemas.microsoft.com/office/drawing/2014/main" id="{00000000-0008-0000-0500-00001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612" name="Text Box 17">
          <a:extLst>
            <a:ext uri="{FF2B5EF4-FFF2-40B4-BE49-F238E27FC236}">
              <a16:creationId xmlns:a16="http://schemas.microsoft.com/office/drawing/2014/main" id="{00000000-0008-0000-0500-00001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613" name="Text Box 18">
          <a:extLst>
            <a:ext uri="{FF2B5EF4-FFF2-40B4-BE49-F238E27FC236}">
              <a16:creationId xmlns:a16="http://schemas.microsoft.com/office/drawing/2014/main" id="{00000000-0008-0000-0500-00001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614" name="Text Box 19">
          <a:extLst>
            <a:ext uri="{FF2B5EF4-FFF2-40B4-BE49-F238E27FC236}">
              <a16:creationId xmlns:a16="http://schemas.microsoft.com/office/drawing/2014/main" id="{00000000-0008-0000-0500-00001E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615" name="Text Box 15">
          <a:extLst>
            <a:ext uri="{FF2B5EF4-FFF2-40B4-BE49-F238E27FC236}">
              <a16:creationId xmlns:a16="http://schemas.microsoft.com/office/drawing/2014/main" id="{00000000-0008-0000-0500-00001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16" name="Text Box 16">
          <a:extLst>
            <a:ext uri="{FF2B5EF4-FFF2-40B4-BE49-F238E27FC236}">
              <a16:creationId xmlns:a16="http://schemas.microsoft.com/office/drawing/2014/main" id="{00000000-0008-0000-0500-00002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17" name="Text Box 17">
          <a:extLst>
            <a:ext uri="{FF2B5EF4-FFF2-40B4-BE49-F238E27FC236}">
              <a16:creationId xmlns:a16="http://schemas.microsoft.com/office/drawing/2014/main" id="{00000000-0008-0000-0500-00002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18" name="Text Box 18">
          <a:extLst>
            <a:ext uri="{FF2B5EF4-FFF2-40B4-BE49-F238E27FC236}">
              <a16:creationId xmlns:a16="http://schemas.microsoft.com/office/drawing/2014/main" id="{00000000-0008-0000-0500-00002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19" name="Text Box 19">
          <a:extLst>
            <a:ext uri="{FF2B5EF4-FFF2-40B4-BE49-F238E27FC236}">
              <a16:creationId xmlns:a16="http://schemas.microsoft.com/office/drawing/2014/main" id="{00000000-0008-0000-0500-00002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20" name="Text Box 16">
          <a:extLst>
            <a:ext uri="{FF2B5EF4-FFF2-40B4-BE49-F238E27FC236}">
              <a16:creationId xmlns:a16="http://schemas.microsoft.com/office/drawing/2014/main" id="{00000000-0008-0000-0500-00002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21" name="Text Box 17">
          <a:extLst>
            <a:ext uri="{FF2B5EF4-FFF2-40B4-BE49-F238E27FC236}">
              <a16:creationId xmlns:a16="http://schemas.microsoft.com/office/drawing/2014/main" id="{00000000-0008-0000-0500-00002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114</xdr:row>
      <xdr:rowOff>15875</xdr:rowOff>
    </xdr:from>
    <xdr:ext cx="95250" cy="171450"/>
    <xdr:sp macro="" textlink="">
      <xdr:nvSpPr>
        <xdr:cNvPr id="3622" name="Text Box 18">
          <a:extLst>
            <a:ext uri="{FF2B5EF4-FFF2-40B4-BE49-F238E27FC236}">
              <a16:creationId xmlns:a16="http://schemas.microsoft.com/office/drawing/2014/main" id="{00000000-0008-0000-0500-000026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3" name="Text Box 16">
          <a:extLst>
            <a:ext uri="{FF2B5EF4-FFF2-40B4-BE49-F238E27FC236}">
              <a16:creationId xmlns:a16="http://schemas.microsoft.com/office/drawing/2014/main" id="{00000000-0008-0000-0500-00002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4" name="Text Box 17">
          <a:extLst>
            <a:ext uri="{FF2B5EF4-FFF2-40B4-BE49-F238E27FC236}">
              <a16:creationId xmlns:a16="http://schemas.microsoft.com/office/drawing/2014/main" id="{00000000-0008-0000-0500-00002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5" name="Text Box 18">
          <a:extLst>
            <a:ext uri="{FF2B5EF4-FFF2-40B4-BE49-F238E27FC236}">
              <a16:creationId xmlns:a16="http://schemas.microsoft.com/office/drawing/2014/main" id="{00000000-0008-0000-0500-00002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6" name="Text Box 19">
          <a:extLst>
            <a:ext uri="{FF2B5EF4-FFF2-40B4-BE49-F238E27FC236}">
              <a16:creationId xmlns:a16="http://schemas.microsoft.com/office/drawing/2014/main" id="{00000000-0008-0000-0500-00002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7" name="Text Box 16">
          <a:extLst>
            <a:ext uri="{FF2B5EF4-FFF2-40B4-BE49-F238E27FC236}">
              <a16:creationId xmlns:a16="http://schemas.microsoft.com/office/drawing/2014/main" id="{00000000-0008-0000-0500-00002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114</xdr:row>
      <xdr:rowOff>170392</xdr:rowOff>
    </xdr:from>
    <xdr:ext cx="95250" cy="213632"/>
    <xdr:sp macro="" textlink="">
      <xdr:nvSpPr>
        <xdr:cNvPr id="3628" name="Text Box 15">
          <a:extLst>
            <a:ext uri="{FF2B5EF4-FFF2-40B4-BE49-F238E27FC236}">
              <a16:creationId xmlns:a16="http://schemas.microsoft.com/office/drawing/2014/main" id="{00000000-0008-0000-0500-00002C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8496"/>
    <xdr:sp macro="" textlink="">
      <xdr:nvSpPr>
        <xdr:cNvPr id="3629" name="Text Box 15">
          <a:extLst>
            <a:ext uri="{FF2B5EF4-FFF2-40B4-BE49-F238E27FC236}">
              <a16:creationId xmlns:a16="http://schemas.microsoft.com/office/drawing/2014/main" id="{00000000-0008-0000-0500-00002D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504825</xdr:rowOff>
    </xdr:from>
    <xdr:ext cx="95250" cy="442269"/>
    <xdr:sp macro="" textlink="">
      <xdr:nvSpPr>
        <xdr:cNvPr id="3630" name="Text Box 15">
          <a:extLst>
            <a:ext uri="{FF2B5EF4-FFF2-40B4-BE49-F238E27FC236}">
              <a16:creationId xmlns:a16="http://schemas.microsoft.com/office/drawing/2014/main" id="{00000000-0008-0000-0500-00002E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504825</xdr:rowOff>
    </xdr:from>
    <xdr:ext cx="95250" cy="442269"/>
    <xdr:sp macro="" textlink="">
      <xdr:nvSpPr>
        <xdr:cNvPr id="3631" name="Text Box 15">
          <a:extLst>
            <a:ext uri="{FF2B5EF4-FFF2-40B4-BE49-F238E27FC236}">
              <a16:creationId xmlns:a16="http://schemas.microsoft.com/office/drawing/2014/main" id="{00000000-0008-0000-0500-00002F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3632" name="Text Box 15">
          <a:extLst>
            <a:ext uri="{FF2B5EF4-FFF2-40B4-BE49-F238E27FC236}">
              <a16:creationId xmlns:a16="http://schemas.microsoft.com/office/drawing/2014/main" id="{00000000-0008-0000-0500-000030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3633" name="Text Box 15">
          <a:extLst>
            <a:ext uri="{FF2B5EF4-FFF2-40B4-BE49-F238E27FC236}">
              <a16:creationId xmlns:a16="http://schemas.microsoft.com/office/drawing/2014/main" id="{00000000-0008-0000-0500-000031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114</xdr:row>
      <xdr:rowOff>170392</xdr:rowOff>
    </xdr:from>
    <xdr:ext cx="95250" cy="213632"/>
    <xdr:sp macro="" textlink="">
      <xdr:nvSpPr>
        <xdr:cNvPr id="3634" name="Text Box 15">
          <a:extLst>
            <a:ext uri="{FF2B5EF4-FFF2-40B4-BE49-F238E27FC236}">
              <a16:creationId xmlns:a16="http://schemas.microsoft.com/office/drawing/2014/main" id="{00000000-0008-0000-0500-000032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35" name="Text Box 16">
          <a:extLst>
            <a:ext uri="{FF2B5EF4-FFF2-40B4-BE49-F238E27FC236}">
              <a16:creationId xmlns:a16="http://schemas.microsoft.com/office/drawing/2014/main" id="{00000000-0008-0000-0500-00003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36" name="Text Box 17">
          <a:extLst>
            <a:ext uri="{FF2B5EF4-FFF2-40B4-BE49-F238E27FC236}">
              <a16:creationId xmlns:a16="http://schemas.microsoft.com/office/drawing/2014/main" id="{00000000-0008-0000-0500-00003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37" name="Text Box 18">
          <a:extLst>
            <a:ext uri="{FF2B5EF4-FFF2-40B4-BE49-F238E27FC236}">
              <a16:creationId xmlns:a16="http://schemas.microsoft.com/office/drawing/2014/main" id="{00000000-0008-0000-0500-00003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38" name="Text Box 19">
          <a:extLst>
            <a:ext uri="{FF2B5EF4-FFF2-40B4-BE49-F238E27FC236}">
              <a16:creationId xmlns:a16="http://schemas.microsoft.com/office/drawing/2014/main" id="{00000000-0008-0000-0500-00003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39" name="Text Box 16">
          <a:extLst>
            <a:ext uri="{FF2B5EF4-FFF2-40B4-BE49-F238E27FC236}">
              <a16:creationId xmlns:a16="http://schemas.microsoft.com/office/drawing/2014/main" id="{00000000-0008-0000-0500-00003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40" name="Text Box 17">
          <a:extLst>
            <a:ext uri="{FF2B5EF4-FFF2-40B4-BE49-F238E27FC236}">
              <a16:creationId xmlns:a16="http://schemas.microsoft.com/office/drawing/2014/main" id="{00000000-0008-0000-0500-00003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41" name="Text Box 18">
          <a:extLst>
            <a:ext uri="{FF2B5EF4-FFF2-40B4-BE49-F238E27FC236}">
              <a16:creationId xmlns:a16="http://schemas.microsoft.com/office/drawing/2014/main" id="{00000000-0008-0000-0500-00003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42" name="Text Box 19">
          <a:extLst>
            <a:ext uri="{FF2B5EF4-FFF2-40B4-BE49-F238E27FC236}">
              <a16:creationId xmlns:a16="http://schemas.microsoft.com/office/drawing/2014/main" id="{00000000-0008-0000-0500-00003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43" name="Text Box 16">
          <a:extLst>
            <a:ext uri="{FF2B5EF4-FFF2-40B4-BE49-F238E27FC236}">
              <a16:creationId xmlns:a16="http://schemas.microsoft.com/office/drawing/2014/main" id="{00000000-0008-0000-0500-00003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44" name="Text Box 17">
          <a:extLst>
            <a:ext uri="{FF2B5EF4-FFF2-40B4-BE49-F238E27FC236}">
              <a16:creationId xmlns:a16="http://schemas.microsoft.com/office/drawing/2014/main" id="{00000000-0008-0000-0500-00003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45" name="Text Box 18">
          <a:extLst>
            <a:ext uri="{FF2B5EF4-FFF2-40B4-BE49-F238E27FC236}">
              <a16:creationId xmlns:a16="http://schemas.microsoft.com/office/drawing/2014/main" id="{00000000-0008-0000-0500-00003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46" name="Text Box 19">
          <a:extLst>
            <a:ext uri="{FF2B5EF4-FFF2-40B4-BE49-F238E27FC236}">
              <a16:creationId xmlns:a16="http://schemas.microsoft.com/office/drawing/2014/main" id="{00000000-0008-0000-0500-00003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647" name="Text Box 15">
          <a:extLst>
            <a:ext uri="{FF2B5EF4-FFF2-40B4-BE49-F238E27FC236}">
              <a16:creationId xmlns:a16="http://schemas.microsoft.com/office/drawing/2014/main" id="{00000000-0008-0000-0500-00003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48" name="Text Box 16">
          <a:extLst>
            <a:ext uri="{FF2B5EF4-FFF2-40B4-BE49-F238E27FC236}">
              <a16:creationId xmlns:a16="http://schemas.microsoft.com/office/drawing/2014/main" id="{00000000-0008-0000-0500-00004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49" name="Text Box 17">
          <a:extLst>
            <a:ext uri="{FF2B5EF4-FFF2-40B4-BE49-F238E27FC236}">
              <a16:creationId xmlns:a16="http://schemas.microsoft.com/office/drawing/2014/main" id="{00000000-0008-0000-0500-00004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50" name="Text Box 18">
          <a:extLst>
            <a:ext uri="{FF2B5EF4-FFF2-40B4-BE49-F238E27FC236}">
              <a16:creationId xmlns:a16="http://schemas.microsoft.com/office/drawing/2014/main" id="{00000000-0008-0000-0500-00004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51" name="Text Box 19">
          <a:extLst>
            <a:ext uri="{FF2B5EF4-FFF2-40B4-BE49-F238E27FC236}">
              <a16:creationId xmlns:a16="http://schemas.microsoft.com/office/drawing/2014/main" id="{00000000-0008-0000-0500-00004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52" name="Text Box 16">
          <a:extLst>
            <a:ext uri="{FF2B5EF4-FFF2-40B4-BE49-F238E27FC236}">
              <a16:creationId xmlns:a16="http://schemas.microsoft.com/office/drawing/2014/main" id="{00000000-0008-0000-0500-00004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53" name="Text Box 17">
          <a:extLst>
            <a:ext uri="{FF2B5EF4-FFF2-40B4-BE49-F238E27FC236}">
              <a16:creationId xmlns:a16="http://schemas.microsoft.com/office/drawing/2014/main" id="{00000000-0008-0000-0500-00004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54" name="Text Box 18">
          <a:extLst>
            <a:ext uri="{FF2B5EF4-FFF2-40B4-BE49-F238E27FC236}">
              <a16:creationId xmlns:a16="http://schemas.microsoft.com/office/drawing/2014/main" id="{00000000-0008-0000-0500-00004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5" name="Text Box 16">
          <a:extLst>
            <a:ext uri="{FF2B5EF4-FFF2-40B4-BE49-F238E27FC236}">
              <a16:creationId xmlns:a16="http://schemas.microsoft.com/office/drawing/2014/main" id="{00000000-0008-0000-0500-00004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6" name="Text Box 17">
          <a:extLst>
            <a:ext uri="{FF2B5EF4-FFF2-40B4-BE49-F238E27FC236}">
              <a16:creationId xmlns:a16="http://schemas.microsoft.com/office/drawing/2014/main" id="{00000000-0008-0000-0500-00004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7" name="Text Box 18">
          <a:extLst>
            <a:ext uri="{FF2B5EF4-FFF2-40B4-BE49-F238E27FC236}">
              <a16:creationId xmlns:a16="http://schemas.microsoft.com/office/drawing/2014/main" id="{00000000-0008-0000-0500-00004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8" name="Text Box 19">
          <a:extLst>
            <a:ext uri="{FF2B5EF4-FFF2-40B4-BE49-F238E27FC236}">
              <a16:creationId xmlns:a16="http://schemas.microsoft.com/office/drawing/2014/main" id="{00000000-0008-0000-0500-00004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9" name="Text Box 16">
          <a:extLst>
            <a:ext uri="{FF2B5EF4-FFF2-40B4-BE49-F238E27FC236}">
              <a16:creationId xmlns:a16="http://schemas.microsoft.com/office/drawing/2014/main" id="{00000000-0008-0000-0500-00004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60" name="Text Box 17">
          <a:extLst>
            <a:ext uri="{FF2B5EF4-FFF2-40B4-BE49-F238E27FC236}">
              <a16:creationId xmlns:a16="http://schemas.microsoft.com/office/drawing/2014/main" id="{00000000-0008-0000-0500-00004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61" name="Text Box 18">
          <a:extLst>
            <a:ext uri="{FF2B5EF4-FFF2-40B4-BE49-F238E27FC236}">
              <a16:creationId xmlns:a16="http://schemas.microsoft.com/office/drawing/2014/main" id="{00000000-0008-0000-0500-00004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62" name="Text Box 19">
          <a:extLst>
            <a:ext uri="{FF2B5EF4-FFF2-40B4-BE49-F238E27FC236}">
              <a16:creationId xmlns:a16="http://schemas.microsoft.com/office/drawing/2014/main" id="{00000000-0008-0000-0500-00004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56743"/>
    <xdr:sp macro="" textlink="">
      <xdr:nvSpPr>
        <xdr:cNvPr id="3663" name="Text Box 15">
          <a:extLst>
            <a:ext uri="{FF2B5EF4-FFF2-40B4-BE49-F238E27FC236}">
              <a16:creationId xmlns:a16="http://schemas.microsoft.com/office/drawing/2014/main" id="{00000000-0008-0000-0500-00004F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504825</xdr:rowOff>
    </xdr:from>
    <xdr:ext cx="95250" cy="442269"/>
    <xdr:sp macro="" textlink="">
      <xdr:nvSpPr>
        <xdr:cNvPr id="3664" name="Text Box 15">
          <a:extLst>
            <a:ext uri="{FF2B5EF4-FFF2-40B4-BE49-F238E27FC236}">
              <a16:creationId xmlns:a16="http://schemas.microsoft.com/office/drawing/2014/main" id="{00000000-0008-0000-0500-000050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504825</xdr:rowOff>
    </xdr:from>
    <xdr:ext cx="95250" cy="442269"/>
    <xdr:sp macro="" textlink="">
      <xdr:nvSpPr>
        <xdr:cNvPr id="3665" name="Text Box 15">
          <a:extLst>
            <a:ext uri="{FF2B5EF4-FFF2-40B4-BE49-F238E27FC236}">
              <a16:creationId xmlns:a16="http://schemas.microsoft.com/office/drawing/2014/main" id="{00000000-0008-0000-0500-000051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3666" name="Text Box 15">
          <a:extLst>
            <a:ext uri="{FF2B5EF4-FFF2-40B4-BE49-F238E27FC236}">
              <a16:creationId xmlns:a16="http://schemas.microsoft.com/office/drawing/2014/main" id="{00000000-0008-0000-0500-000052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3667" name="Text Box 15">
          <a:extLst>
            <a:ext uri="{FF2B5EF4-FFF2-40B4-BE49-F238E27FC236}">
              <a16:creationId xmlns:a16="http://schemas.microsoft.com/office/drawing/2014/main" id="{00000000-0008-0000-0500-000053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504825</xdr:rowOff>
    </xdr:from>
    <xdr:ext cx="95250" cy="213632"/>
    <xdr:sp macro="" textlink="">
      <xdr:nvSpPr>
        <xdr:cNvPr id="3668" name="Text Box 15">
          <a:extLst>
            <a:ext uri="{FF2B5EF4-FFF2-40B4-BE49-F238E27FC236}">
              <a16:creationId xmlns:a16="http://schemas.microsoft.com/office/drawing/2014/main" id="{00000000-0008-0000-0500-000054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69" name="Text Box 16">
          <a:extLst>
            <a:ext uri="{FF2B5EF4-FFF2-40B4-BE49-F238E27FC236}">
              <a16:creationId xmlns:a16="http://schemas.microsoft.com/office/drawing/2014/main" id="{00000000-0008-0000-0500-00005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70" name="Text Box 17">
          <a:extLst>
            <a:ext uri="{FF2B5EF4-FFF2-40B4-BE49-F238E27FC236}">
              <a16:creationId xmlns:a16="http://schemas.microsoft.com/office/drawing/2014/main" id="{00000000-0008-0000-0500-00005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71" name="Text Box 18">
          <a:extLst>
            <a:ext uri="{FF2B5EF4-FFF2-40B4-BE49-F238E27FC236}">
              <a16:creationId xmlns:a16="http://schemas.microsoft.com/office/drawing/2014/main" id="{00000000-0008-0000-0500-00005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72" name="Text Box 19">
          <a:extLst>
            <a:ext uri="{FF2B5EF4-FFF2-40B4-BE49-F238E27FC236}">
              <a16:creationId xmlns:a16="http://schemas.microsoft.com/office/drawing/2014/main" id="{00000000-0008-0000-0500-000058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73" name="Text Box 16">
          <a:extLst>
            <a:ext uri="{FF2B5EF4-FFF2-40B4-BE49-F238E27FC236}">
              <a16:creationId xmlns:a16="http://schemas.microsoft.com/office/drawing/2014/main" id="{00000000-0008-0000-0500-00005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74" name="Text Box 17">
          <a:extLst>
            <a:ext uri="{FF2B5EF4-FFF2-40B4-BE49-F238E27FC236}">
              <a16:creationId xmlns:a16="http://schemas.microsoft.com/office/drawing/2014/main" id="{00000000-0008-0000-0500-00005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75" name="Text Box 18">
          <a:extLst>
            <a:ext uri="{FF2B5EF4-FFF2-40B4-BE49-F238E27FC236}">
              <a16:creationId xmlns:a16="http://schemas.microsoft.com/office/drawing/2014/main" id="{00000000-0008-0000-0500-00005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76" name="Text Box 19">
          <a:extLst>
            <a:ext uri="{FF2B5EF4-FFF2-40B4-BE49-F238E27FC236}">
              <a16:creationId xmlns:a16="http://schemas.microsoft.com/office/drawing/2014/main" id="{00000000-0008-0000-0500-00005C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77" name="Text Box 16">
          <a:extLst>
            <a:ext uri="{FF2B5EF4-FFF2-40B4-BE49-F238E27FC236}">
              <a16:creationId xmlns:a16="http://schemas.microsoft.com/office/drawing/2014/main" id="{00000000-0008-0000-0500-00005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78" name="Text Box 17">
          <a:extLst>
            <a:ext uri="{FF2B5EF4-FFF2-40B4-BE49-F238E27FC236}">
              <a16:creationId xmlns:a16="http://schemas.microsoft.com/office/drawing/2014/main" id="{00000000-0008-0000-0500-00005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79" name="Text Box 18">
          <a:extLst>
            <a:ext uri="{FF2B5EF4-FFF2-40B4-BE49-F238E27FC236}">
              <a16:creationId xmlns:a16="http://schemas.microsoft.com/office/drawing/2014/main" id="{00000000-0008-0000-0500-00005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80" name="Text Box 19">
          <a:extLst>
            <a:ext uri="{FF2B5EF4-FFF2-40B4-BE49-F238E27FC236}">
              <a16:creationId xmlns:a16="http://schemas.microsoft.com/office/drawing/2014/main" id="{00000000-0008-0000-0500-00006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681" name="Text Box 15">
          <a:extLst>
            <a:ext uri="{FF2B5EF4-FFF2-40B4-BE49-F238E27FC236}">
              <a16:creationId xmlns:a16="http://schemas.microsoft.com/office/drawing/2014/main" id="{00000000-0008-0000-0500-000061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82" name="Text Box 16">
          <a:extLst>
            <a:ext uri="{FF2B5EF4-FFF2-40B4-BE49-F238E27FC236}">
              <a16:creationId xmlns:a16="http://schemas.microsoft.com/office/drawing/2014/main" id="{00000000-0008-0000-0500-00006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83" name="Text Box 17">
          <a:extLst>
            <a:ext uri="{FF2B5EF4-FFF2-40B4-BE49-F238E27FC236}">
              <a16:creationId xmlns:a16="http://schemas.microsoft.com/office/drawing/2014/main" id="{00000000-0008-0000-0500-00006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84" name="Text Box 18">
          <a:extLst>
            <a:ext uri="{FF2B5EF4-FFF2-40B4-BE49-F238E27FC236}">
              <a16:creationId xmlns:a16="http://schemas.microsoft.com/office/drawing/2014/main" id="{00000000-0008-0000-0500-00006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85" name="Text Box 19">
          <a:extLst>
            <a:ext uri="{FF2B5EF4-FFF2-40B4-BE49-F238E27FC236}">
              <a16:creationId xmlns:a16="http://schemas.microsoft.com/office/drawing/2014/main" id="{00000000-0008-0000-0500-00006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118</xdr:row>
      <xdr:rowOff>504825</xdr:rowOff>
    </xdr:from>
    <xdr:ext cx="95250" cy="442269"/>
    <xdr:sp macro="" textlink="">
      <xdr:nvSpPr>
        <xdr:cNvPr id="3686" name="Text Box 15">
          <a:extLst>
            <a:ext uri="{FF2B5EF4-FFF2-40B4-BE49-F238E27FC236}">
              <a16:creationId xmlns:a16="http://schemas.microsoft.com/office/drawing/2014/main" id="{00000000-0008-0000-0500-000066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87" name="Text Box 16">
          <a:extLst>
            <a:ext uri="{FF2B5EF4-FFF2-40B4-BE49-F238E27FC236}">
              <a16:creationId xmlns:a16="http://schemas.microsoft.com/office/drawing/2014/main" id="{00000000-0008-0000-0500-00006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88" name="Text Box 17">
          <a:extLst>
            <a:ext uri="{FF2B5EF4-FFF2-40B4-BE49-F238E27FC236}">
              <a16:creationId xmlns:a16="http://schemas.microsoft.com/office/drawing/2014/main" id="{00000000-0008-0000-0500-00006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89" name="Text Box 18">
          <a:extLst>
            <a:ext uri="{FF2B5EF4-FFF2-40B4-BE49-F238E27FC236}">
              <a16:creationId xmlns:a16="http://schemas.microsoft.com/office/drawing/2014/main" id="{00000000-0008-0000-0500-00006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0" name="Text Box 16">
          <a:extLst>
            <a:ext uri="{FF2B5EF4-FFF2-40B4-BE49-F238E27FC236}">
              <a16:creationId xmlns:a16="http://schemas.microsoft.com/office/drawing/2014/main" id="{00000000-0008-0000-0500-00006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1" name="Text Box 17">
          <a:extLst>
            <a:ext uri="{FF2B5EF4-FFF2-40B4-BE49-F238E27FC236}">
              <a16:creationId xmlns:a16="http://schemas.microsoft.com/office/drawing/2014/main" id="{00000000-0008-0000-0500-00006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2" name="Text Box 18">
          <a:extLst>
            <a:ext uri="{FF2B5EF4-FFF2-40B4-BE49-F238E27FC236}">
              <a16:creationId xmlns:a16="http://schemas.microsoft.com/office/drawing/2014/main" id="{00000000-0008-0000-0500-00006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3" name="Text Box 19">
          <a:extLst>
            <a:ext uri="{FF2B5EF4-FFF2-40B4-BE49-F238E27FC236}">
              <a16:creationId xmlns:a16="http://schemas.microsoft.com/office/drawing/2014/main" id="{00000000-0008-0000-0500-00006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4" name="Text Box 16">
          <a:extLst>
            <a:ext uri="{FF2B5EF4-FFF2-40B4-BE49-F238E27FC236}">
              <a16:creationId xmlns:a16="http://schemas.microsoft.com/office/drawing/2014/main" id="{00000000-0008-0000-0500-00006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5" name="Text Box 17">
          <a:extLst>
            <a:ext uri="{FF2B5EF4-FFF2-40B4-BE49-F238E27FC236}">
              <a16:creationId xmlns:a16="http://schemas.microsoft.com/office/drawing/2014/main" id="{00000000-0008-0000-0500-00006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6" name="Text Box 18">
          <a:extLst>
            <a:ext uri="{FF2B5EF4-FFF2-40B4-BE49-F238E27FC236}">
              <a16:creationId xmlns:a16="http://schemas.microsoft.com/office/drawing/2014/main" id="{00000000-0008-0000-0500-00007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120</xdr:row>
      <xdr:rowOff>170392</xdr:rowOff>
    </xdr:from>
    <xdr:ext cx="95250" cy="213632"/>
    <xdr:sp macro="" textlink="">
      <xdr:nvSpPr>
        <xdr:cNvPr id="3697" name="Text Box 15">
          <a:extLst>
            <a:ext uri="{FF2B5EF4-FFF2-40B4-BE49-F238E27FC236}">
              <a16:creationId xmlns:a16="http://schemas.microsoft.com/office/drawing/2014/main" id="{00000000-0008-0000-0500-000071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98" name="Text Box 16">
          <a:extLst>
            <a:ext uri="{FF2B5EF4-FFF2-40B4-BE49-F238E27FC236}">
              <a16:creationId xmlns:a16="http://schemas.microsoft.com/office/drawing/2014/main" id="{00000000-0008-0000-0500-00007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99" name="Text Box 17">
          <a:extLst>
            <a:ext uri="{FF2B5EF4-FFF2-40B4-BE49-F238E27FC236}">
              <a16:creationId xmlns:a16="http://schemas.microsoft.com/office/drawing/2014/main" id="{00000000-0008-0000-0500-00007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00" name="Text Box 18">
          <a:extLst>
            <a:ext uri="{FF2B5EF4-FFF2-40B4-BE49-F238E27FC236}">
              <a16:creationId xmlns:a16="http://schemas.microsoft.com/office/drawing/2014/main" id="{00000000-0008-0000-0500-00007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01" name="Text Box 19">
          <a:extLst>
            <a:ext uri="{FF2B5EF4-FFF2-40B4-BE49-F238E27FC236}">
              <a16:creationId xmlns:a16="http://schemas.microsoft.com/office/drawing/2014/main" id="{00000000-0008-0000-0500-00007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02" name="Text Box 16">
          <a:extLst>
            <a:ext uri="{FF2B5EF4-FFF2-40B4-BE49-F238E27FC236}">
              <a16:creationId xmlns:a16="http://schemas.microsoft.com/office/drawing/2014/main" id="{00000000-0008-0000-0500-00007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03" name="Text Box 17">
          <a:extLst>
            <a:ext uri="{FF2B5EF4-FFF2-40B4-BE49-F238E27FC236}">
              <a16:creationId xmlns:a16="http://schemas.microsoft.com/office/drawing/2014/main" id="{00000000-0008-0000-0500-00007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04" name="Text Box 18">
          <a:extLst>
            <a:ext uri="{FF2B5EF4-FFF2-40B4-BE49-F238E27FC236}">
              <a16:creationId xmlns:a16="http://schemas.microsoft.com/office/drawing/2014/main" id="{00000000-0008-0000-0500-00007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05" name="Text Box 19">
          <a:extLst>
            <a:ext uri="{FF2B5EF4-FFF2-40B4-BE49-F238E27FC236}">
              <a16:creationId xmlns:a16="http://schemas.microsoft.com/office/drawing/2014/main" id="{00000000-0008-0000-0500-00007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706" name="Text Box 16">
          <a:extLst>
            <a:ext uri="{FF2B5EF4-FFF2-40B4-BE49-F238E27FC236}">
              <a16:creationId xmlns:a16="http://schemas.microsoft.com/office/drawing/2014/main" id="{00000000-0008-0000-0500-00007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707" name="Text Box 17">
          <a:extLst>
            <a:ext uri="{FF2B5EF4-FFF2-40B4-BE49-F238E27FC236}">
              <a16:creationId xmlns:a16="http://schemas.microsoft.com/office/drawing/2014/main" id="{00000000-0008-0000-0500-00007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708" name="Text Box 18">
          <a:extLst>
            <a:ext uri="{FF2B5EF4-FFF2-40B4-BE49-F238E27FC236}">
              <a16:creationId xmlns:a16="http://schemas.microsoft.com/office/drawing/2014/main" id="{00000000-0008-0000-0500-00007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709" name="Text Box 19">
          <a:extLst>
            <a:ext uri="{FF2B5EF4-FFF2-40B4-BE49-F238E27FC236}">
              <a16:creationId xmlns:a16="http://schemas.microsoft.com/office/drawing/2014/main" id="{00000000-0008-0000-0500-00007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710" name="Text Box 15">
          <a:extLst>
            <a:ext uri="{FF2B5EF4-FFF2-40B4-BE49-F238E27FC236}">
              <a16:creationId xmlns:a16="http://schemas.microsoft.com/office/drawing/2014/main" id="{00000000-0008-0000-0500-00007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11" name="Text Box 16">
          <a:extLst>
            <a:ext uri="{FF2B5EF4-FFF2-40B4-BE49-F238E27FC236}">
              <a16:creationId xmlns:a16="http://schemas.microsoft.com/office/drawing/2014/main" id="{00000000-0008-0000-0500-00007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12" name="Text Box 17">
          <a:extLst>
            <a:ext uri="{FF2B5EF4-FFF2-40B4-BE49-F238E27FC236}">
              <a16:creationId xmlns:a16="http://schemas.microsoft.com/office/drawing/2014/main" id="{00000000-0008-0000-0500-00008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13" name="Text Box 18">
          <a:extLst>
            <a:ext uri="{FF2B5EF4-FFF2-40B4-BE49-F238E27FC236}">
              <a16:creationId xmlns:a16="http://schemas.microsoft.com/office/drawing/2014/main" id="{00000000-0008-0000-0500-00008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14" name="Text Box 19">
          <a:extLst>
            <a:ext uri="{FF2B5EF4-FFF2-40B4-BE49-F238E27FC236}">
              <a16:creationId xmlns:a16="http://schemas.microsoft.com/office/drawing/2014/main" id="{00000000-0008-0000-0500-00008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15" name="Text Box 16">
          <a:extLst>
            <a:ext uri="{FF2B5EF4-FFF2-40B4-BE49-F238E27FC236}">
              <a16:creationId xmlns:a16="http://schemas.microsoft.com/office/drawing/2014/main" id="{00000000-0008-0000-0500-00008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16" name="Text Box 17">
          <a:extLst>
            <a:ext uri="{FF2B5EF4-FFF2-40B4-BE49-F238E27FC236}">
              <a16:creationId xmlns:a16="http://schemas.microsoft.com/office/drawing/2014/main" id="{00000000-0008-0000-0500-00008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120</xdr:row>
      <xdr:rowOff>15875</xdr:rowOff>
    </xdr:from>
    <xdr:ext cx="95250" cy="171450"/>
    <xdr:sp macro="" textlink="">
      <xdr:nvSpPr>
        <xdr:cNvPr id="3717" name="Text Box 18">
          <a:extLst>
            <a:ext uri="{FF2B5EF4-FFF2-40B4-BE49-F238E27FC236}">
              <a16:creationId xmlns:a16="http://schemas.microsoft.com/office/drawing/2014/main" id="{00000000-0008-0000-0500-000085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18" name="Text Box 16">
          <a:extLst>
            <a:ext uri="{FF2B5EF4-FFF2-40B4-BE49-F238E27FC236}">
              <a16:creationId xmlns:a16="http://schemas.microsoft.com/office/drawing/2014/main" id="{00000000-0008-0000-0500-00008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19" name="Text Box 17">
          <a:extLst>
            <a:ext uri="{FF2B5EF4-FFF2-40B4-BE49-F238E27FC236}">
              <a16:creationId xmlns:a16="http://schemas.microsoft.com/office/drawing/2014/main" id="{00000000-0008-0000-0500-00008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20" name="Text Box 18">
          <a:extLst>
            <a:ext uri="{FF2B5EF4-FFF2-40B4-BE49-F238E27FC236}">
              <a16:creationId xmlns:a16="http://schemas.microsoft.com/office/drawing/2014/main" id="{00000000-0008-0000-0500-00008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21" name="Text Box 19">
          <a:extLst>
            <a:ext uri="{FF2B5EF4-FFF2-40B4-BE49-F238E27FC236}">
              <a16:creationId xmlns:a16="http://schemas.microsoft.com/office/drawing/2014/main" id="{00000000-0008-0000-0500-00008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22" name="Text Box 16">
          <a:extLst>
            <a:ext uri="{FF2B5EF4-FFF2-40B4-BE49-F238E27FC236}">
              <a16:creationId xmlns:a16="http://schemas.microsoft.com/office/drawing/2014/main" id="{00000000-0008-0000-0500-00008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120</xdr:row>
      <xdr:rowOff>170392</xdr:rowOff>
    </xdr:from>
    <xdr:ext cx="95250" cy="213632"/>
    <xdr:sp macro="" textlink="">
      <xdr:nvSpPr>
        <xdr:cNvPr id="3723" name="Text Box 15">
          <a:extLst>
            <a:ext uri="{FF2B5EF4-FFF2-40B4-BE49-F238E27FC236}">
              <a16:creationId xmlns:a16="http://schemas.microsoft.com/office/drawing/2014/main" id="{00000000-0008-0000-0500-00008B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8496"/>
    <xdr:sp macro="" textlink="">
      <xdr:nvSpPr>
        <xdr:cNvPr id="3724" name="Text Box 15">
          <a:extLst>
            <a:ext uri="{FF2B5EF4-FFF2-40B4-BE49-F238E27FC236}">
              <a16:creationId xmlns:a16="http://schemas.microsoft.com/office/drawing/2014/main" id="{00000000-0008-0000-0500-00008C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442269"/>
    <xdr:sp macro="" textlink="">
      <xdr:nvSpPr>
        <xdr:cNvPr id="3725" name="Text Box 15">
          <a:extLst>
            <a:ext uri="{FF2B5EF4-FFF2-40B4-BE49-F238E27FC236}">
              <a16:creationId xmlns:a16="http://schemas.microsoft.com/office/drawing/2014/main" id="{00000000-0008-0000-0500-00008D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3726" name="Text Box 15">
          <a:extLst>
            <a:ext uri="{FF2B5EF4-FFF2-40B4-BE49-F238E27FC236}">
              <a16:creationId xmlns:a16="http://schemas.microsoft.com/office/drawing/2014/main" id="{00000000-0008-0000-0500-00008E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3727" name="Text Box 15">
          <a:extLst>
            <a:ext uri="{FF2B5EF4-FFF2-40B4-BE49-F238E27FC236}">
              <a16:creationId xmlns:a16="http://schemas.microsoft.com/office/drawing/2014/main" id="{00000000-0008-0000-0500-00008F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3728" name="Text Box 15">
          <a:extLst>
            <a:ext uri="{FF2B5EF4-FFF2-40B4-BE49-F238E27FC236}">
              <a16:creationId xmlns:a16="http://schemas.microsoft.com/office/drawing/2014/main" id="{00000000-0008-0000-0500-000090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120</xdr:row>
      <xdr:rowOff>170392</xdr:rowOff>
    </xdr:from>
    <xdr:ext cx="95250" cy="213632"/>
    <xdr:sp macro="" textlink="">
      <xdr:nvSpPr>
        <xdr:cNvPr id="3729" name="Text Box 15">
          <a:extLst>
            <a:ext uri="{FF2B5EF4-FFF2-40B4-BE49-F238E27FC236}">
              <a16:creationId xmlns:a16="http://schemas.microsoft.com/office/drawing/2014/main" id="{00000000-0008-0000-0500-000091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30" name="Text Box 16">
          <a:extLst>
            <a:ext uri="{FF2B5EF4-FFF2-40B4-BE49-F238E27FC236}">
              <a16:creationId xmlns:a16="http://schemas.microsoft.com/office/drawing/2014/main" id="{00000000-0008-0000-0500-00009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31" name="Text Box 17">
          <a:extLst>
            <a:ext uri="{FF2B5EF4-FFF2-40B4-BE49-F238E27FC236}">
              <a16:creationId xmlns:a16="http://schemas.microsoft.com/office/drawing/2014/main" id="{00000000-0008-0000-0500-00009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32" name="Text Box 18">
          <a:extLst>
            <a:ext uri="{FF2B5EF4-FFF2-40B4-BE49-F238E27FC236}">
              <a16:creationId xmlns:a16="http://schemas.microsoft.com/office/drawing/2014/main" id="{00000000-0008-0000-0500-00009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33" name="Text Box 19">
          <a:extLst>
            <a:ext uri="{FF2B5EF4-FFF2-40B4-BE49-F238E27FC236}">
              <a16:creationId xmlns:a16="http://schemas.microsoft.com/office/drawing/2014/main" id="{00000000-0008-0000-0500-00009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34" name="Text Box 16">
          <a:extLst>
            <a:ext uri="{FF2B5EF4-FFF2-40B4-BE49-F238E27FC236}">
              <a16:creationId xmlns:a16="http://schemas.microsoft.com/office/drawing/2014/main" id="{00000000-0008-0000-0500-00009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35" name="Text Box 17">
          <a:extLst>
            <a:ext uri="{FF2B5EF4-FFF2-40B4-BE49-F238E27FC236}">
              <a16:creationId xmlns:a16="http://schemas.microsoft.com/office/drawing/2014/main" id="{00000000-0008-0000-0500-00009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36" name="Text Box 18">
          <a:extLst>
            <a:ext uri="{FF2B5EF4-FFF2-40B4-BE49-F238E27FC236}">
              <a16:creationId xmlns:a16="http://schemas.microsoft.com/office/drawing/2014/main" id="{00000000-0008-0000-0500-00009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37" name="Text Box 19">
          <a:extLst>
            <a:ext uri="{FF2B5EF4-FFF2-40B4-BE49-F238E27FC236}">
              <a16:creationId xmlns:a16="http://schemas.microsoft.com/office/drawing/2014/main" id="{00000000-0008-0000-0500-00009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38" name="Text Box 16">
          <a:extLst>
            <a:ext uri="{FF2B5EF4-FFF2-40B4-BE49-F238E27FC236}">
              <a16:creationId xmlns:a16="http://schemas.microsoft.com/office/drawing/2014/main" id="{00000000-0008-0000-0500-00009A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39" name="Text Box 17">
          <a:extLst>
            <a:ext uri="{FF2B5EF4-FFF2-40B4-BE49-F238E27FC236}">
              <a16:creationId xmlns:a16="http://schemas.microsoft.com/office/drawing/2014/main" id="{00000000-0008-0000-0500-00009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40" name="Text Box 18">
          <a:extLst>
            <a:ext uri="{FF2B5EF4-FFF2-40B4-BE49-F238E27FC236}">
              <a16:creationId xmlns:a16="http://schemas.microsoft.com/office/drawing/2014/main" id="{00000000-0008-0000-0500-00009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41" name="Text Box 19">
          <a:extLst>
            <a:ext uri="{FF2B5EF4-FFF2-40B4-BE49-F238E27FC236}">
              <a16:creationId xmlns:a16="http://schemas.microsoft.com/office/drawing/2014/main" id="{00000000-0008-0000-0500-00009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742" name="Text Box 15">
          <a:extLst>
            <a:ext uri="{FF2B5EF4-FFF2-40B4-BE49-F238E27FC236}">
              <a16:creationId xmlns:a16="http://schemas.microsoft.com/office/drawing/2014/main" id="{00000000-0008-0000-0500-00009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43" name="Text Box 16">
          <a:extLst>
            <a:ext uri="{FF2B5EF4-FFF2-40B4-BE49-F238E27FC236}">
              <a16:creationId xmlns:a16="http://schemas.microsoft.com/office/drawing/2014/main" id="{00000000-0008-0000-0500-00009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44" name="Text Box 17">
          <a:extLst>
            <a:ext uri="{FF2B5EF4-FFF2-40B4-BE49-F238E27FC236}">
              <a16:creationId xmlns:a16="http://schemas.microsoft.com/office/drawing/2014/main" id="{00000000-0008-0000-0500-0000A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45" name="Text Box 18">
          <a:extLst>
            <a:ext uri="{FF2B5EF4-FFF2-40B4-BE49-F238E27FC236}">
              <a16:creationId xmlns:a16="http://schemas.microsoft.com/office/drawing/2014/main" id="{00000000-0008-0000-0500-0000A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46" name="Text Box 19">
          <a:extLst>
            <a:ext uri="{FF2B5EF4-FFF2-40B4-BE49-F238E27FC236}">
              <a16:creationId xmlns:a16="http://schemas.microsoft.com/office/drawing/2014/main" id="{00000000-0008-0000-0500-0000A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47" name="Text Box 16">
          <a:extLst>
            <a:ext uri="{FF2B5EF4-FFF2-40B4-BE49-F238E27FC236}">
              <a16:creationId xmlns:a16="http://schemas.microsoft.com/office/drawing/2014/main" id="{00000000-0008-0000-0500-0000A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48" name="Text Box 17">
          <a:extLst>
            <a:ext uri="{FF2B5EF4-FFF2-40B4-BE49-F238E27FC236}">
              <a16:creationId xmlns:a16="http://schemas.microsoft.com/office/drawing/2014/main" id="{00000000-0008-0000-0500-0000A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49" name="Text Box 18">
          <a:extLst>
            <a:ext uri="{FF2B5EF4-FFF2-40B4-BE49-F238E27FC236}">
              <a16:creationId xmlns:a16="http://schemas.microsoft.com/office/drawing/2014/main" id="{00000000-0008-0000-0500-0000A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0" name="Text Box 16">
          <a:extLst>
            <a:ext uri="{FF2B5EF4-FFF2-40B4-BE49-F238E27FC236}">
              <a16:creationId xmlns:a16="http://schemas.microsoft.com/office/drawing/2014/main" id="{00000000-0008-0000-0500-0000A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1" name="Text Box 17">
          <a:extLst>
            <a:ext uri="{FF2B5EF4-FFF2-40B4-BE49-F238E27FC236}">
              <a16:creationId xmlns:a16="http://schemas.microsoft.com/office/drawing/2014/main" id="{00000000-0008-0000-0500-0000A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2" name="Text Box 18">
          <a:extLst>
            <a:ext uri="{FF2B5EF4-FFF2-40B4-BE49-F238E27FC236}">
              <a16:creationId xmlns:a16="http://schemas.microsoft.com/office/drawing/2014/main" id="{00000000-0008-0000-0500-0000A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3" name="Text Box 19">
          <a:extLst>
            <a:ext uri="{FF2B5EF4-FFF2-40B4-BE49-F238E27FC236}">
              <a16:creationId xmlns:a16="http://schemas.microsoft.com/office/drawing/2014/main" id="{00000000-0008-0000-0500-0000A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4" name="Text Box 16">
          <a:extLst>
            <a:ext uri="{FF2B5EF4-FFF2-40B4-BE49-F238E27FC236}">
              <a16:creationId xmlns:a16="http://schemas.microsoft.com/office/drawing/2014/main" id="{00000000-0008-0000-0500-0000A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5" name="Text Box 17">
          <a:extLst>
            <a:ext uri="{FF2B5EF4-FFF2-40B4-BE49-F238E27FC236}">
              <a16:creationId xmlns:a16="http://schemas.microsoft.com/office/drawing/2014/main" id="{00000000-0008-0000-0500-0000A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6" name="Text Box 18">
          <a:extLst>
            <a:ext uri="{FF2B5EF4-FFF2-40B4-BE49-F238E27FC236}">
              <a16:creationId xmlns:a16="http://schemas.microsoft.com/office/drawing/2014/main" id="{00000000-0008-0000-0500-0000A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7" name="Text Box 19">
          <a:extLst>
            <a:ext uri="{FF2B5EF4-FFF2-40B4-BE49-F238E27FC236}">
              <a16:creationId xmlns:a16="http://schemas.microsoft.com/office/drawing/2014/main" id="{00000000-0008-0000-0500-0000A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56743"/>
    <xdr:sp macro="" textlink="">
      <xdr:nvSpPr>
        <xdr:cNvPr id="3758" name="Text Box 15">
          <a:extLst>
            <a:ext uri="{FF2B5EF4-FFF2-40B4-BE49-F238E27FC236}">
              <a16:creationId xmlns:a16="http://schemas.microsoft.com/office/drawing/2014/main" id="{00000000-0008-0000-0500-0000AE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442269"/>
    <xdr:sp macro="" textlink="">
      <xdr:nvSpPr>
        <xdr:cNvPr id="3759" name="Text Box 15">
          <a:extLst>
            <a:ext uri="{FF2B5EF4-FFF2-40B4-BE49-F238E27FC236}">
              <a16:creationId xmlns:a16="http://schemas.microsoft.com/office/drawing/2014/main" id="{00000000-0008-0000-0500-0000AF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3760" name="Text Box 15">
          <a:extLst>
            <a:ext uri="{FF2B5EF4-FFF2-40B4-BE49-F238E27FC236}">
              <a16:creationId xmlns:a16="http://schemas.microsoft.com/office/drawing/2014/main" id="{00000000-0008-0000-0500-0000B0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3761" name="Text Box 15">
          <a:extLst>
            <a:ext uri="{FF2B5EF4-FFF2-40B4-BE49-F238E27FC236}">
              <a16:creationId xmlns:a16="http://schemas.microsoft.com/office/drawing/2014/main" id="{00000000-0008-0000-0500-0000B1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120</xdr:row>
      <xdr:rowOff>346075</xdr:rowOff>
    </xdr:from>
    <xdr:ext cx="95250" cy="444331"/>
    <xdr:sp macro="" textlink="">
      <xdr:nvSpPr>
        <xdr:cNvPr id="3762" name="Text Box 15">
          <a:extLst>
            <a:ext uri="{FF2B5EF4-FFF2-40B4-BE49-F238E27FC236}">
              <a16:creationId xmlns:a16="http://schemas.microsoft.com/office/drawing/2014/main" id="{00000000-0008-0000-0500-0000B20E0000}"/>
            </a:ext>
          </a:extLst>
        </xdr:cNvPr>
        <xdr:cNvSpPr txBox="1">
          <a:spLocks noChangeArrowheads="1"/>
        </xdr:cNvSpPr>
      </xdr:nvSpPr>
      <xdr:spPr bwMode="auto">
        <a:xfrm>
          <a:off x="4927600" y="44764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213632"/>
    <xdr:sp macro="" textlink="">
      <xdr:nvSpPr>
        <xdr:cNvPr id="3763" name="Text Box 15">
          <a:extLst>
            <a:ext uri="{FF2B5EF4-FFF2-40B4-BE49-F238E27FC236}">
              <a16:creationId xmlns:a16="http://schemas.microsoft.com/office/drawing/2014/main" id="{00000000-0008-0000-0500-0000B3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64" name="Text Box 16">
          <a:extLst>
            <a:ext uri="{FF2B5EF4-FFF2-40B4-BE49-F238E27FC236}">
              <a16:creationId xmlns:a16="http://schemas.microsoft.com/office/drawing/2014/main" id="{00000000-0008-0000-0500-0000B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65" name="Text Box 17">
          <a:extLst>
            <a:ext uri="{FF2B5EF4-FFF2-40B4-BE49-F238E27FC236}">
              <a16:creationId xmlns:a16="http://schemas.microsoft.com/office/drawing/2014/main" id="{00000000-0008-0000-0500-0000B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66" name="Text Box 18">
          <a:extLst>
            <a:ext uri="{FF2B5EF4-FFF2-40B4-BE49-F238E27FC236}">
              <a16:creationId xmlns:a16="http://schemas.microsoft.com/office/drawing/2014/main" id="{00000000-0008-0000-0500-0000B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67" name="Text Box 19">
          <a:extLst>
            <a:ext uri="{FF2B5EF4-FFF2-40B4-BE49-F238E27FC236}">
              <a16:creationId xmlns:a16="http://schemas.microsoft.com/office/drawing/2014/main" id="{00000000-0008-0000-0500-0000B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68" name="Text Box 16">
          <a:extLst>
            <a:ext uri="{FF2B5EF4-FFF2-40B4-BE49-F238E27FC236}">
              <a16:creationId xmlns:a16="http://schemas.microsoft.com/office/drawing/2014/main" id="{00000000-0008-0000-0500-0000B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69" name="Text Box 17">
          <a:extLst>
            <a:ext uri="{FF2B5EF4-FFF2-40B4-BE49-F238E27FC236}">
              <a16:creationId xmlns:a16="http://schemas.microsoft.com/office/drawing/2014/main" id="{00000000-0008-0000-0500-0000B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70" name="Text Box 18">
          <a:extLst>
            <a:ext uri="{FF2B5EF4-FFF2-40B4-BE49-F238E27FC236}">
              <a16:creationId xmlns:a16="http://schemas.microsoft.com/office/drawing/2014/main" id="{00000000-0008-0000-0500-0000B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71" name="Text Box 19">
          <a:extLst>
            <a:ext uri="{FF2B5EF4-FFF2-40B4-BE49-F238E27FC236}">
              <a16:creationId xmlns:a16="http://schemas.microsoft.com/office/drawing/2014/main" id="{00000000-0008-0000-0500-0000B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72" name="Text Box 16">
          <a:extLst>
            <a:ext uri="{FF2B5EF4-FFF2-40B4-BE49-F238E27FC236}">
              <a16:creationId xmlns:a16="http://schemas.microsoft.com/office/drawing/2014/main" id="{00000000-0008-0000-0500-0000B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73" name="Text Box 17">
          <a:extLst>
            <a:ext uri="{FF2B5EF4-FFF2-40B4-BE49-F238E27FC236}">
              <a16:creationId xmlns:a16="http://schemas.microsoft.com/office/drawing/2014/main" id="{00000000-0008-0000-0500-0000B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74" name="Text Box 18">
          <a:extLst>
            <a:ext uri="{FF2B5EF4-FFF2-40B4-BE49-F238E27FC236}">
              <a16:creationId xmlns:a16="http://schemas.microsoft.com/office/drawing/2014/main" id="{00000000-0008-0000-0500-0000B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75" name="Text Box 19">
          <a:extLst>
            <a:ext uri="{FF2B5EF4-FFF2-40B4-BE49-F238E27FC236}">
              <a16:creationId xmlns:a16="http://schemas.microsoft.com/office/drawing/2014/main" id="{00000000-0008-0000-0500-0000B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776" name="Text Box 15">
          <a:extLst>
            <a:ext uri="{FF2B5EF4-FFF2-40B4-BE49-F238E27FC236}">
              <a16:creationId xmlns:a16="http://schemas.microsoft.com/office/drawing/2014/main" id="{00000000-0008-0000-0500-0000C0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77" name="Text Box 16">
          <a:extLst>
            <a:ext uri="{FF2B5EF4-FFF2-40B4-BE49-F238E27FC236}">
              <a16:creationId xmlns:a16="http://schemas.microsoft.com/office/drawing/2014/main" id="{00000000-0008-0000-0500-0000C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78" name="Text Box 17">
          <a:extLst>
            <a:ext uri="{FF2B5EF4-FFF2-40B4-BE49-F238E27FC236}">
              <a16:creationId xmlns:a16="http://schemas.microsoft.com/office/drawing/2014/main" id="{00000000-0008-0000-0500-0000C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79" name="Text Box 18">
          <a:extLst>
            <a:ext uri="{FF2B5EF4-FFF2-40B4-BE49-F238E27FC236}">
              <a16:creationId xmlns:a16="http://schemas.microsoft.com/office/drawing/2014/main" id="{00000000-0008-0000-0500-0000C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80" name="Text Box 19">
          <a:extLst>
            <a:ext uri="{FF2B5EF4-FFF2-40B4-BE49-F238E27FC236}">
              <a16:creationId xmlns:a16="http://schemas.microsoft.com/office/drawing/2014/main" id="{00000000-0008-0000-0500-0000C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124</xdr:row>
      <xdr:rowOff>504825</xdr:rowOff>
    </xdr:from>
    <xdr:ext cx="95250" cy="442269"/>
    <xdr:sp macro="" textlink="">
      <xdr:nvSpPr>
        <xdr:cNvPr id="3781" name="Text Box 15">
          <a:extLst>
            <a:ext uri="{FF2B5EF4-FFF2-40B4-BE49-F238E27FC236}">
              <a16:creationId xmlns:a16="http://schemas.microsoft.com/office/drawing/2014/main" id="{00000000-0008-0000-0500-0000C5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82" name="Text Box 16">
          <a:extLst>
            <a:ext uri="{FF2B5EF4-FFF2-40B4-BE49-F238E27FC236}">
              <a16:creationId xmlns:a16="http://schemas.microsoft.com/office/drawing/2014/main" id="{00000000-0008-0000-0500-0000C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83" name="Text Box 17">
          <a:extLst>
            <a:ext uri="{FF2B5EF4-FFF2-40B4-BE49-F238E27FC236}">
              <a16:creationId xmlns:a16="http://schemas.microsoft.com/office/drawing/2014/main" id="{00000000-0008-0000-0500-0000C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84" name="Text Box 18">
          <a:extLst>
            <a:ext uri="{FF2B5EF4-FFF2-40B4-BE49-F238E27FC236}">
              <a16:creationId xmlns:a16="http://schemas.microsoft.com/office/drawing/2014/main" id="{00000000-0008-0000-0500-0000C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5" name="Text Box 16">
          <a:extLst>
            <a:ext uri="{FF2B5EF4-FFF2-40B4-BE49-F238E27FC236}">
              <a16:creationId xmlns:a16="http://schemas.microsoft.com/office/drawing/2014/main" id="{00000000-0008-0000-0500-0000C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6" name="Text Box 17">
          <a:extLst>
            <a:ext uri="{FF2B5EF4-FFF2-40B4-BE49-F238E27FC236}">
              <a16:creationId xmlns:a16="http://schemas.microsoft.com/office/drawing/2014/main" id="{00000000-0008-0000-0500-0000C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7" name="Text Box 18">
          <a:extLst>
            <a:ext uri="{FF2B5EF4-FFF2-40B4-BE49-F238E27FC236}">
              <a16:creationId xmlns:a16="http://schemas.microsoft.com/office/drawing/2014/main" id="{00000000-0008-0000-0500-0000C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8" name="Text Box 19">
          <a:extLst>
            <a:ext uri="{FF2B5EF4-FFF2-40B4-BE49-F238E27FC236}">
              <a16:creationId xmlns:a16="http://schemas.microsoft.com/office/drawing/2014/main" id="{00000000-0008-0000-0500-0000C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9" name="Text Box 16">
          <a:extLst>
            <a:ext uri="{FF2B5EF4-FFF2-40B4-BE49-F238E27FC236}">
              <a16:creationId xmlns:a16="http://schemas.microsoft.com/office/drawing/2014/main" id="{00000000-0008-0000-0500-0000C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90" name="Text Box 17">
          <a:extLst>
            <a:ext uri="{FF2B5EF4-FFF2-40B4-BE49-F238E27FC236}">
              <a16:creationId xmlns:a16="http://schemas.microsoft.com/office/drawing/2014/main" id="{00000000-0008-0000-0500-0000C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91" name="Text Box 18">
          <a:extLst>
            <a:ext uri="{FF2B5EF4-FFF2-40B4-BE49-F238E27FC236}">
              <a16:creationId xmlns:a16="http://schemas.microsoft.com/office/drawing/2014/main" id="{00000000-0008-0000-0500-0000C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126</xdr:row>
      <xdr:rowOff>170392</xdr:rowOff>
    </xdr:from>
    <xdr:ext cx="95250" cy="213632"/>
    <xdr:sp macro="" textlink="">
      <xdr:nvSpPr>
        <xdr:cNvPr id="3792" name="Text Box 15">
          <a:extLst>
            <a:ext uri="{FF2B5EF4-FFF2-40B4-BE49-F238E27FC236}">
              <a16:creationId xmlns:a16="http://schemas.microsoft.com/office/drawing/2014/main" id="{00000000-0008-0000-0500-0000D0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93" name="Text Box 16">
          <a:extLst>
            <a:ext uri="{FF2B5EF4-FFF2-40B4-BE49-F238E27FC236}">
              <a16:creationId xmlns:a16="http://schemas.microsoft.com/office/drawing/2014/main" id="{00000000-0008-0000-0500-0000D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94" name="Text Box 17">
          <a:extLst>
            <a:ext uri="{FF2B5EF4-FFF2-40B4-BE49-F238E27FC236}">
              <a16:creationId xmlns:a16="http://schemas.microsoft.com/office/drawing/2014/main" id="{00000000-0008-0000-0500-0000D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95" name="Text Box 18">
          <a:extLst>
            <a:ext uri="{FF2B5EF4-FFF2-40B4-BE49-F238E27FC236}">
              <a16:creationId xmlns:a16="http://schemas.microsoft.com/office/drawing/2014/main" id="{00000000-0008-0000-0500-0000D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96" name="Text Box 19">
          <a:extLst>
            <a:ext uri="{FF2B5EF4-FFF2-40B4-BE49-F238E27FC236}">
              <a16:creationId xmlns:a16="http://schemas.microsoft.com/office/drawing/2014/main" id="{00000000-0008-0000-0500-0000D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97" name="Text Box 16">
          <a:extLst>
            <a:ext uri="{FF2B5EF4-FFF2-40B4-BE49-F238E27FC236}">
              <a16:creationId xmlns:a16="http://schemas.microsoft.com/office/drawing/2014/main" id="{00000000-0008-0000-0500-0000D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98" name="Text Box 17">
          <a:extLst>
            <a:ext uri="{FF2B5EF4-FFF2-40B4-BE49-F238E27FC236}">
              <a16:creationId xmlns:a16="http://schemas.microsoft.com/office/drawing/2014/main" id="{00000000-0008-0000-0500-0000D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99" name="Text Box 18">
          <a:extLst>
            <a:ext uri="{FF2B5EF4-FFF2-40B4-BE49-F238E27FC236}">
              <a16:creationId xmlns:a16="http://schemas.microsoft.com/office/drawing/2014/main" id="{00000000-0008-0000-0500-0000D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800" name="Text Box 19">
          <a:extLst>
            <a:ext uri="{FF2B5EF4-FFF2-40B4-BE49-F238E27FC236}">
              <a16:creationId xmlns:a16="http://schemas.microsoft.com/office/drawing/2014/main" id="{00000000-0008-0000-0500-0000D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801" name="Text Box 16">
          <a:extLst>
            <a:ext uri="{FF2B5EF4-FFF2-40B4-BE49-F238E27FC236}">
              <a16:creationId xmlns:a16="http://schemas.microsoft.com/office/drawing/2014/main" id="{00000000-0008-0000-0500-0000D9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802" name="Text Box 17">
          <a:extLst>
            <a:ext uri="{FF2B5EF4-FFF2-40B4-BE49-F238E27FC236}">
              <a16:creationId xmlns:a16="http://schemas.microsoft.com/office/drawing/2014/main" id="{00000000-0008-0000-0500-0000D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803" name="Text Box 18">
          <a:extLst>
            <a:ext uri="{FF2B5EF4-FFF2-40B4-BE49-F238E27FC236}">
              <a16:creationId xmlns:a16="http://schemas.microsoft.com/office/drawing/2014/main" id="{00000000-0008-0000-0500-0000D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804" name="Text Box 19">
          <a:extLst>
            <a:ext uri="{FF2B5EF4-FFF2-40B4-BE49-F238E27FC236}">
              <a16:creationId xmlns:a16="http://schemas.microsoft.com/office/drawing/2014/main" id="{00000000-0008-0000-0500-0000D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805" name="Text Box 15">
          <a:extLst>
            <a:ext uri="{FF2B5EF4-FFF2-40B4-BE49-F238E27FC236}">
              <a16:creationId xmlns:a16="http://schemas.microsoft.com/office/drawing/2014/main" id="{00000000-0008-0000-0500-0000DD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806" name="Text Box 16">
          <a:extLst>
            <a:ext uri="{FF2B5EF4-FFF2-40B4-BE49-F238E27FC236}">
              <a16:creationId xmlns:a16="http://schemas.microsoft.com/office/drawing/2014/main" id="{00000000-0008-0000-0500-0000DE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807" name="Text Box 17">
          <a:extLst>
            <a:ext uri="{FF2B5EF4-FFF2-40B4-BE49-F238E27FC236}">
              <a16:creationId xmlns:a16="http://schemas.microsoft.com/office/drawing/2014/main" id="{00000000-0008-0000-0500-0000D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808" name="Text Box 18">
          <a:extLst>
            <a:ext uri="{FF2B5EF4-FFF2-40B4-BE49-F238E27FC236}">
              <a16:creationId xmlns:a16="http://schemas.microsoft.com/office/drawing/2014/main" id="{00000000-0008-0000-0500-0000E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809" name="Text Box 19">
          <a:extLst>
            <a:ext uri="{FF2B5EF4-FFF2-40B4-BE49-F238E27FC236}">
              <a16:creationId xmlns:a16="http://schemas.microsoft.com/office/drawing/2014/main" id="{00000000-0008-0000-0500-0000E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810" name="Text Box 16">
          <a:extLst>
            <a:ext uri="{FF2B5EF4-FFF2-40B4-BE49-F238E27FC236}">
              <a16:creationId xmlns:a16="http://schemas.microsoft.com/office/drawing/2014/main" id="{00000000-0008-0000-0500-0000E2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811" name="Text Box 17">
          <a:extLst>
            <a:ext uri="{FF2B5EF4-FFF2-40B4-BE49-F238E27FC236}">
              <a16:creationId xmlns:a16="http://schemas.microsoft.com/office/drawing/2014/main" id="{00000000-0008-0000-0500-0000E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126</xdr:row>
      <xdr:rowOff>15875</xdr:rowOff>
    </xdr:from>
    <xdr:ext cx="95250" cy="171450"/>
    <xdr:sp macro="" textlink="">
      <xdr:nvSpPr>
        <xdr:cNvPr id="3812" name="Text Box 18">
          <a:extLst>
            <a:ext uri="{FF2B5EF4-FFF2-40B4-BE49-F238E27FC236}">
              <a16:creationId xmlns:a16="http://schemas.microsoft.com/office/drawing/2014/main" id="{00000000-0008-0000-0500-0000E4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3" name="Text Box 16">
          <a:extLst>
            <a:ext uri="{FF2B5EF4-FFF2-40B4-BE49-F238E27FC236}">
              <a16:creationId xmlns:a16="http://schemas.microsoft.com/office/drawing/2014/main" id="{00000000-0008-0000-0500-0000E5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4" name="Text Box 17">
          <a:extLst>
            <a:ext uri="{FF2B5EF4-FFF2-40B4-BE49-F238E27FC236}">
              <a16:creationId xmlns:a16="http://schemas.microsoft.com/office/drawing/2014/main" id="{00000000-0008-0000-0500-0000E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5" name="Text Box 18">
          <a:extLst>
            <a:ext uri="{FF2B5EF4-FFF2-40B4-BE49-F238E27FC236}">
              <a16:creationId xmlns:a16="http://schemas.microsoft.com/office/drawing/2014/main" id="{00000000-0008-0000-0500-0000E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6" name="Text Box 19">
          <a:extLst>
            <a:ext uri="{FF2B5EF4-FFF2-40B4-BE49-F238E27FC236}">
              <a16:creationId xmlns:a16="http://schemas.microsoft.com/office/drawing/2014/main" id="{00000000-0008-0000-0500-0000E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7" name="Text Box 16">
          <a:extLst>
            <a:ext uri="{FF2B5EF4-FFF2-40B4-BE49-F238E27FC236}">
              <a16:creationId xmlns:a16="http://schemas.microsoft.com/office/drawing/2014/main" id="{00000000-0008-0000-0500-0000E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126</xdr:row>
      <xdr:rowOff>170392</xdr:rowOff>
    </xdr:from>
    <xdr:ext cx="95250" cy="213632"/>
    <xdr:sp macro="" textlink="">
      <xdr:nvSpPr>
        <xdr:cNvPr id="3818" name="Text Box 15">
          <a:extLst>
            <a:ext uri="{FF2B5EF4-FFF2-40B4-BE49-F238E27FC236}">
              <a16:creationId xmlns:a16="http://schemas.microsoft.com/office/drawing/2014/main" id="{00000000-0008-0000-0500-0000EA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67134"/>
    <xdr:sp macro="" textlink="">
      <xdr:nvSpPr>
        <xdr:cNvPr id="3819" name="Text Box 15">
          <a:extLst>
            <a:ext uri="{FF2B5EF4-FFF2-40B4-BE49-F238E27FC236}">
              <a16:creationId xmlns:a16="http://schemas.microsoft.com/office/drawing/2014/main" id="{00000000-0008-0000-0500-0000EB0E0000}"/>
            </a:ext>
          </a:extLst>
        </xdr:cNvPr>
        <xdr:cNvSpPr txBox="1">
          <a:spLocks noChangeArrowheads="1"/>
        </xdr:cNvSpPr>
      </xdr:nvSpPr>
      <xdr:spPr bwMode="auto">
        <a:xfrm>
          <a:off x="4972050" y="5076825"/>
          <a:ext cx="95250" cy="467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213632"/>
    <xdr:sp macro="" textlink="">
      <xdr:nvSpPr>
        <xdr:cNvPr id="3820" name="Text Box 15">
          <a:extLst>
            <a:ext uri="{FF2B5EF4-FFF2-40B4-BE49-F238E27FC236}">
              <a16:creationId xmlns:a16="http://schemas.microsoft.com/office/drawing/2014/main" id="{00000000-0008-0000-0500-0000EC0E0000}"/>
            </a:ext>
          </a:extLst>
        </xdr:cNvPr>
        <xdr:cNvSpPr txBox="1">
          <a:spLocks noChangeArrowheads="1"/>
        </xdr:cNvSpPr>
      </xdr:nvSpPr>
      <xdr:spPr bwMode="auto">
        <a:xfrm>
          <a:off x="4972050" y="5076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331"/>
    <xdr:sp macro="" textlink="">
      <xdr:nvSpPr>
        <xdr:cNvPr id="3821" name="Text Box 15">
          <a:extLst>
            <a:ext uri="{FF2B5EF4-FFF2-40B4-BE49-F238E27FC236}">
              <a16:creationId xmlns:a16="http://schemas.microsoft.com/office/drawing/2014/main" id="{00000000-0008-0000-0500-0000ED0E0000}"/>
            </a:ext>
          </a:extLst>
        </xdr:cNvPr>
        <xdr:cNvSpPr txBox="1">
          <a:spLocks noChangeArrowheads="1"/>
        </xdr:cNvSpPr>
      </xdr:nvSpPr>
      <xdr:spPr bwMode="auto">
        <a:xfrm>
          <a:off x="4972050" y="5076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3822" name="Text Box 15">
          <a:extLst>
            <a:ext uri="{FF2B5EF4-FFF2-40B4-BE49-F238E27FC236}">
              <a16:creationId xmlns:a16="http://schemas.microsoft.com/office/drawing/2014/main" id="{00000000-0008-0000-0500-0000EE0E0000}"/>
            </a:ext>
          </a:extLst>
        </xdr:cNvPr>
        <xdr:cNvSpPr txBox="1">
          <a:spLocks noChangeArrowheads="1"/>
        </xdr:cNvSpPr>
      </xdr:nvSpPr>
      <xdr:spPr bwMode="auto">
        <a:xfrm>
          <a:off x="4972050" y="5826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3823" name="Text Box 15">
          <a:extLst>
            <a:ext uri="{FF2B5EF4-FFF2-40B4-BE49-F238E27FC236}">
              <a16:creationId xmlns:a16="http://schemas.microsoft.com/office/drawing/2014/main" id="{00000000-0008-0000-0500-0000EF0E0000}"/>
            </a:ext>
          </a:extLst>
        </xdr:cNvPr>
        <xdr:cNvSpPr txBox="1">
          <a:spLocks noChangeArrowheads="1"/>
        </xdr:cNvSpPr>
      </xdr:nvSpPr>
      <xdr:spPr bwMode="auto">
        <a:xfrm>
          <a:off x="4972050" y="5826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8496"/>
    <xdr:sp macro="" textlink="">
      <xdr:nvSpPr>
        <xdr:cNvPr id="3824" name="Text Box 15">
          <a:extLst>
            <a:ext uri="{FF2B5EF4-FFF2-40B4-BE49-F238E27FC236}">
              <a16:creationId xmlns:a16="http://schemas.microsoft.com/office/drawing/2014/main" id="{00000000-0008-0000-0500-0000F00E0000}"/>
            </a:ext>
          </a:extLst>
        </xdr:cNvPr>
        <xdr:cNvSpPr txBox="1">
          <a:spLocks noChangeArrowheads="1"/>
        </xdr:cNvSpPr>
      </xdr:nvSpPr>
      <xdr:spPr bwMode="auto">
        <a:xfrm>
          <a:off x="4972050" y="7324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3825" name="Text Box 15">
          <a:extLst>
            <a:ext uri="{FF2B5EF4-FFF2-40B4-BE49-F238E27FC236}">
              <a16:creationId xmlns:a16="http://schemas.microsoft.com/office/drawing/2014/main" id="{00000000-0008-0000-0500-0000F1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3826" name="Text Box 15">
          <a:extLst>
            <a:ext uri="{FF2B5EF4-FFF2-40B4-BE49-F238E27FC236}">
              <a16:creationId xmlns:a16="http://schemas.microsoft.com/office/drawing/2014/main" id="{00000000-0008-0000-0500-0000F2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56743"/>
    <xdr:sp macro="" textlink="">
      <xdr:nvSpPr>
        <xdr:cNvPr id="3827" name="Text Box 15">
          <a:extLst>
            <a:ext uri="{FF2B5EF4-FFF2-40B4-BE49-F238E27FC236}">
              <a16:creationId xmlns:a16="http://schemas.microsoft.com/office/drawing/2014/main" id="{00000000-0008-0000-0500-0000F30E0000}"/>
            </a:ext>
          </a:extLst>
        </xdr:cNvPr>
        <xdr:cNvSpPr txBox="1">
          <a:spLocks noChangeArrowheads="1"/>
        </xdr:cNvSpPr>
      </xdr:nvSpPr>
      <xdr:spPr bwMode="auto">
        <a:xfrm>
          <a:off x="4972050" y="7324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3828" name="Text Box 15">
          <a:extLst>
            <a:ext uri="{FF2B5EF4-FFF2-40B4-BE49-F238E27FC236}">
              <a16:creationId xmlns:a16="http://schemas.microsoft.com/office/drawing/2014/main" id="{00000000-0008-0000-0500-0000F4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3829" name="Text Box 15">
          <a:extLst>
            <a:ext uri="{FF2B5EF4-FFF2-40B4-BE49-F238E27FC236}">
              <a16:creationId xmlns:a16="http://schemas.microsoft.com/office/drawing/2014/main" id="{00000000-0008-0000-0500-0000F5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3830" name="Text Box 15">
          <a:extLst>
            <a:ext uri="{FF2B5EF4-FFF2-40B4-BE49-F238E27FC236}">
              <a16:creationId xmlns:a16="http://schemas.microsoft.com/office/drawing/2014/main" id="{00000000-0008-0000-0500-0000F60E0000}"/>
            </a:ext>
          </a:extLst>
        </xdr:cNvPr>
        <xdr:cNvSpPr txBox="1">
          <a:spLocks noChangeArrowheads="1"/>
        </xdr:cNvSpPr>
      </xdr:nvSpPr>
      <xdr:spPr bwMode="auto">
        <a:xfrm>
          <a:off x="4972050" y="7324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831" name="Text Box 15">
          <a:extLst>
            <a:ext uri="{FF2B5EF4-FFF2-40B4-BE49-F238E27FC236}">
              <a16:creationId xmlns:a16="http://schemas.microsoft.com/office/drawing/2014/main" id="{00000000-0008-0000-0500-0000F7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832" name="Text Box 15">
          <a:extLst>
            <a:ext uri="{FF2B5EF4-FFF2-40B4-BE49-F238E27FC236}">
              <a16:creationId xmlns:a16="http://schemas.microsoft.com/office/drawing/2014/main" id="{00000000-0008-0000-0500-0000F8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56743"/>
    <xdr:sp macro="" textlink="">
      <xdr:nvSpPr>
        <xdr:cNvPr id="3833" name="Text Box 15">
          <a:extLst>
            <a:ext uri="{FF2B5EF4-FFF2-40B4-BE49-F238E27FC236}">
              <a16:creationId xmlns:a16="http://schemas.microsoft.com/office/drawing/2014/main" id="{00000000-0008-0000-0500-0000F90E0000}"/>
            </a:ext>
          </a:extLst>
        </xdr:cNvPr>
        <xdr:cNvSpPr txBox="1">
          <a:spLocks noChangeArrowheads="1"/>
        </xdr:cNvSpPr>
      </xdr:nvSpPr>
      <xdr:spPr bwMode="auto">
        <a:xfrm>
          <a:off x="4972050" y="7324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834" name="Text Box 15">
          <a:extLst>
            <a:ext uri="{FF2B5EF4-FFF2-40B4-BE49-F238E27FC236}">
              <a16:creationId xmlns:a16="http://schemas.microsoft.com/office/drawing/2014/main" id="{00000000-0008-0000-0500-0000FA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835" name="Text Box 15">
          <a:extLst>
            <a:ext uri="{FF2B5EF4-FFF2-40B4-BE49-F238E27FC236}">
              <a16:creationId xmlns:a16="http://schemas.microsoft.com/office/drawing/2014/main" id="{00000000-0008-0000-0500-0000FB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836" name="Text Box 15">
          <a:extLst>
            <a:ext uri="{FF2B5EF4-FFF2-40B4-BE49-F238E27FC236}">
              <a16:creationId xmlns:a16="http://schemas.microsoft.com/office/drawing/2014/main" id="{00000000-0008-0000-0500-0000FC0E0000}"/>
            </a:ext>
          </a:extLst>
        </xdr:cNvPr>
        <xdr:cNvSpPr txBox="1">
          <a:spLocks noChangeArrowheads="1"/>
        </xdr:cNvSpPr>
      </xdr:nvSpPr>
      <xdr:spPr bwMode="auto">
        <a:xfrm>
          <a:off x="4972050" y="8074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837" name="Text Box 15">
          <a:extLst>
            <a:ext uri="{FF2B5EF4-FFF2-40B4-BE49-F238E27FC236}">
              <a16:creationId xmlns:a16="http://schemas.microsoft.com/office/drawing/2014/main" id="{00000000-0008-0000-0500-0000FD0E0000}"/>
            </a:ext>
          </a:extLst>
        </xdr:cNvPr>
        <xdr:cNvSpPr txBox="1">
          <a:spLocks noChangeArrowheads="1"/>
        </xdr:cNvSpPr>
      </xdr:nvSpPr>
      <xdr:spPr bwMode="auto">
        <a:xfrm>
          <a:off x="4972050" y="8074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3838" name="Text Box 15">
          <a:extLst>
            <a:ext uri="{FF2B5EF4-FFF2-40B4-BE49-F238E27FC236}">
              <a16:creationId xmlns:a16="http://schemas.microsoft.com/office/drawing/2014/main" id="{00000000-0008-0000-0500-0000FE0E0000}"/>
            </a:ext>
          </a:extLst>
        </xdr:cNvPr>
        <xdr:cNvSpPr txBox="1">
          <a:spLocks noChangeArrowheads="1"/>
        </xdr:cNvSpPr>
      </xdr:nvSpPr>
      <xdr:spPr bwMode="auto">
        <a:xfrm>
          <a:off x="4972050" y="9572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39" name="Text Box 15">
          <a:extLst>
            <a:ext uri="{FF2B5EF4-FFF2-40B4-BE49-F238E27FC236}">
              <a16:creationId xmlns:a16="http://schemas.microsoft.com/office/drawing/2014/main" id="{00000000-0008-0000-0500-0000FF0E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3840" name="Text Box 15">
          <a:extLst>
            <a:ext uri="{FF2B5EF4-FFF2-40B4-BE49-F238E27FC236}">
              <a16:creationId xmlns:a16="http://schemas.microsoft.com/office/drawing/2014/main" id="{00000000-0008-0000-0500-000000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56743"/>
    <xdr:sp macro="" textlink="">
      <xdr:nvSpPr>
        <xdr:cNvPr id="3841" name="Text Box 15">
          <a:extLst>
            <a:ext uri="{FF2B5EF4-FFF2-40B4-BE49-F238E27FC236}">
              <a16:creationId xmlns:a16="http://schemas.microsoft.com/office/drawing/2014/main" id="{00000000-0008-0000-0500-0000010F0000}"/>
            </a:ext>
          </a:extLst>
        </xdr:cNvPr>
        <xdr:cNvSpPr txBox="1">
          <a:spLocks noChangeArrowheads="1"/>
        </xdr:cNvSpPr>
      </xdr:nvSpPr>
      <xdr:spPr bwMode="auto">
        <a:xfrm>
          <a:off x="4972050" y="9572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42" name="Text Box 15">
          <a:extLst>
            <a:ext uri="{FF2B5EF4-FFF2-40B4-BE49-F238E27FC236}">
              <a16:creationId xmlns:a16="http://schemas.microsoft.com/office/drawing/2014/main" id="{00000000-0008-0000-0500-000002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3843" name="Text Box 15">
          <a:extLst>
            <a:ext uri="{FF2B5EF4-FFF2-40B4-BE49-F238E27FC236}">
              <a16:creationId xmlns:a16="http://schemas.microsoft.com/office/drawing/2014/main" id="{00000000-0008-0000-0500-000003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44" name="Text Box 15">
          <a:extLst>
            <a:ext uri="{FF2B5EF4-FFF2-40B4-BE49-F238E27FC236}">
              <a16:creationId xmlns:a16="http://schemas.microsoft.com/office/drawing/2014/main" id="{00000000-0008-0000-0500-000004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45" name="Text Box 15">
          <a:extLst>
            <a:ext uri="{FF2B5EF4-FFF2-40B4-BE49-F238E27FC236}">
              <a16:creationId xmlns:a16="http://schemas.microsoft.com/office/drawing/2014/main" id="{00000000-0008-0000-0500-000005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8496"/>
    <xdr:sp macro="" textlink="">
      <xdr:nvSpPr>
        <xdr:cNvPr id="3846" name="Text Box 15">
          <a:extLst>
            <a:ext uri="{FF2B5EF4-FFF2-40B4-BE49-F238E27FC236}">
              <a16:creationId xmlns:a16="http://schemas.microsoft.com/office/drawing/2014/main" id="{00000000-0008-0000-0500-0000060F0000}"/>
            </a:ext>
          </a:extLst>
        </xdr:cNvPr>
        <xdr:cNvSpPr txBox="1">
          <a:spLocks noChangeArrowheads="1"/>
        </xdr:cNvSpPr>
      </xdr:nvSpPr>
      <xdr:spPr bwMode="auto">
        <a:xfrm>
          <a:off x="4972050" y="9572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47" name="Text Box 15">
          <a:extLst>
            <a:ext uri="{FF2B5EF4-FFF2-40B4-BE49-F238E27FC236}">
              <a16:creationId xmlns:a16="http://schemas.microsoft.com/office/drawing/2014/main" id="{00000000-0008-0000-0500-000007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848" name="Text Box 15">
          <a:extLst>
            <a:ext uri="{FF2B5EF4-FFF2-40B4-BE49-F238E27FC236}">
              <a16:creationId xmlns:a16="http://schemas.microsoft.com/office/drawing/2014/main" id="{00000000-0008-0000-0500-000008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56743"/>
    <xdr:sp macro="" textlink="">
      <xdr:nvSpPr>
        <xdr:cNvPr id="3849" name="Text Box 15">
          <a:extLst>
            <a:ext uri="{FF2B5EF4-FFF2-40B4-BE49-F238E27FC236}">
              <a16:creationId xmlns:a16="http://schemas.microsoft.com/office/drawing/2014/main" id="{00000000-0008-0000-0500-0000090F0000}"/>
            </a:ext>
          </a:extLst>
        </xdr:cNvPr>
        <xdr:cNvSpPr txBox="1">
          <a:spLocks noChangeArrowheads="1"/>
        </xdr:cNvSpPr>
      </xdr:nvSpPr>
      <xdr:spPr bwMode="auto">
        <a:xfrm>
          <a:off x="4972050" y="9572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50" name="Text Box 15">
          <a:extLst>
            <a:ext uri="{FF2B5EF4-FFF2-40B4-BE49-F238E27FC236}">
              <a16:creationId xmlns:a16="http://schemas.microsoft.com/office/drawing/2014/main" id="{00000000-0008-0000-0500-00000A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851" name="Text Box 15">
          <a:extLst>
            <a:ext uri="{FF2B5EF4-FFF2-40B4-BE49-F238E27FC236}">
              <a16:creationId xmlns:a16="http://schemas.microsoft.com/office/drawing/2014/main" id="{00000000-0008-0000-0500-00000B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52" name="Text Box 15">
          <a:extLst>
            <a:ext uri="{FF2B5EF4-FFF2-40B4-BE49-F238E27FC236}">
              <a16:creationId xmlns:a16="http://schemas.microsoft.com/office/drawing/2014/main" id="{00000000-0008-0000-0500-00000C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53" name="Text Box 15">
          <a:extLst>
            <a:ext uri="{FF2B5EF4-FFF2-40B4-BE49-F238E27FC236}">
              <a16:creationId xmlns:a16="http://schemas.microsoft.com/office/drawing/2014/main" id="{00000000-0008-0000-0500-00000D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4" name="Text Box 15">
          <a:extLst>
            <a:ext uri="{FF2B5EF4-FFF2-40B4-BE49-F238E27FC236}">
              <a16:creationId xmlns:a16="http://schemas.microsoft.com/office/drawing/2014/main" id="{00000000-0008-0000-0500-00000E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5" name="Text Box 15">
          <a:extLst>
            <a:ext uri="{FF2B5EF4-FFF2-40B4-BE49-F238E27FC236}">
              <a16:creationId xmlns:a16="http://schemas.microsoft.com/office/drawing/2014/main" id="{00000000-0008-0000-0500-00000F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6" name="Text Box 15">
          <a:extLst>
            <a:ext uri="{FF2B5EF4-FFF2-40B4-BE49-F238E27FC236}">
              <a16:creationId xmlns:a16="http://schemas.microsoft.com/office/drawing/2014/main" id="{00000000-0008-0000-0500-000010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7" name="Text Box 15">
          <a:extLst>
            <a:ext uri="{FF2B5EF4-FFF2-40B4-BE49-F238E27FC236}">
              <a16:creationId xmlns:a16="http://schemas.microsoft.com/office/drawing/2014/main" id="{00000000-0008-0000-0500-000011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8496"/>
    <xdr:sp macro="" textlink="">
      <xdr:nvSpPr>
        <xdr:cNvPr id="3858" name="Text Box 15">
          <a:extLst>
            <a:ext uri="{FF2B5EF4-FFF2-40B4-BE49-F238E27FC236}">
              <a16:creationId xmlns:a16="http://schemas.microsoft.com/office/drawing/2014/main" id="{00000000-0008-0000-0500-00001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59" name="Text Box 15">
          <a:extLst>
            <a:ext uri="{FF2B5EF4-FFF2-40B4-BE49-F238E27FC236}">
              <a16:creationId xmlns:a16="http://schemas.microsoft.com/office/drawing/2014/main" id="{00000000-0008-0000-0500-00001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860" name="Text Box 15">
          <a:extLst>
            <a:ext uri="{FF2B5EF4-FFF2-40B4-BE49-F238E27FC236}">
              <a16:creationId xmlns:a16="http://schemas.microsoft.com/office/drawing/2014/main" id="{00000000-0008-0000-0500-00001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8496"/>
    <xdr:sp macro="" textlink="">
      <xdr:nvSpPr>
        <xdr:cNvPr id="3861" name="Text Box 15">
          <a:extLst>
            <a:ext uri="{FF2B5EF4-FFF2-40B4-BE49-F238E27FC236}">
              <a16:creationId xmlns:a16="http://schemas.microsoft.com/office/drawing/2014/main" id="{00000000-0008-0000-0500-000015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2" name="Text Box 15">
          <a:extLst>
            <a:ext uri="{FF2B5EF4-FFF2-40B4-BE49-F238E27FC236}">
              <a16:creationId xmlns:a16="http://schemas.microsoft.com/office/drawing/2014/main" id="{00000000-0008-0000-0500-00001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863" name="Text Box 15">
          <a:extLst>
            <a:ext uri="{FF2B5EF4-FFF2-40B4-BE49-F238E27FC236}">
              <a16:creationId xmlns:a16="http://schemas.microsoft.com/office/drawing/2014/main" id="{00000000-0008-0000-0500-00001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56743"/>
    <xdr:sp macro="" textlink="">
      <xdr:nvSpPr>
        <xdr:cNvPr id="3864" name="Text Box 15">
          <a:extLst>
            <a:ext uri="{FF2B5EF4-FFF2-40B4-BE49-F238E27FC236}">
              <a16:creationId xmlns:a16="http://schemas.microsoft.com/office/drawing/2014/main" id="{00000000-0008-0000-0500-000018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5" name="Text Box 15">
          <a:extLst>
            <a:ext uri="{FF2B5EF4-FFF2-40B4-BE49-F238E27FC236}">
              <a16:creationId xmlns:a16="http://schemas.microsoft.com/office/drawing/2014/main" id="{00000000-0008-0000-0500-00001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866" name="Text Box 15">
          <a:extLst>
            <a:ext uri="{FF2B5EF4-FFF2-40B4-BE49-F238E27FC236}">
              <a16:creationId xmlns:a16="http://schemas.microsoft.com/office/drawing/2014/main" id="{00000000-0008-0000-0500-00001A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7" name="Text Box 15">
          <a:extLst>
            <a:ext uri="{FF2B5EF4-FFF2-40B4-BE49-F238E27FC236}">
              <a16:creationId xmlns:a16="http://schemas.microsoft.com/office/drawing/2014/main" id="{00000000-0008-0000-0500-00001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8" name="Text Box 15">
          <a:extLst>
            <a:ext uri="{FF2B5EF4-FFF2-40B4-BE49-F238E27FC236}">
              <a16:creationId xmlns:a16="http://schemas.microsoft.com/office/drawing/2014/main" id="{00000000-0008-0000-0500-00001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9" name="Text Box 15">
          <a:extLst>
            <a:ext uri="{FF2B5EF4-FFF2-40B4-BE49-F238E27FC236}">
              <a16:creationId xmlns:a16="http://schemas.microsoft.com/office/drawing/2014/main" id="{00000000-0008-0000-0500-00001D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70" name="Text Box 15">
          <a:extLst>
            <a:ext uri="{FF2B5EF4-FFF2-40B4-BE49-F238E27FC236}">
              <a16:creationId xmlns:a16="http://schemas.microsoft.com/office/drawing/2014/main" id="{00000000-0008-0000-0500-00001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871" name="Text Box 15">
          <a:extLst>
            <a:ext uri="{FF2B5EF4-FFF2-40B4-BE49-F238E27FC236}">
              <a16:creationId xmlns:a16="http://schemas.microsoft.com/office/drawing/2014/main" id="{00000000-0008-0000-0500-00001F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72" name="Text Box 15">
          <a:extLst>
            <a:ext uri="{FF2B5EF4-FFF2-40B4-BE49-F238E27FC236}">
              <a16:creationId xmlns:a16="http://schemas.microsoft.com/office/drawing/2014/main" id="{00000000-0008-0000-0500-00002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73" name="Text Box 15">
          <a:extLst>
            <a:ext uri="{FF2B5EF4-FFF2-40B4-BE49-F238E27FC236}">
              <a16:creationId xmlns:a16="http://schemas.microsoft.com/office/drawing/2014/main" id="{00000000-0008-0000-0500-000021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874" name="Text Box 15">
          <a:extLst>
            <a:ext uri="{FF2B5EF4-FFF2-40B4-BE49-F238E27FC236}">
              <a16:creationId xmlns:a16="http://schemas.microsoft.com/office/drawing/2014/main" id="{00000000-0008-0000-0500-00002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75" name="Text Box 15">
          <a:extLst>
            <a:ext uri="{FF2B5EF4-FFF2-40B4-BE49-F238E27FC236}">
              <a16:creationId xmlns:a16="http://schemas.microsoft.com/office/drawing/2014/main" id="{00000000-0008-0000-0500-00002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76" name="Text Box 15">
          <a:extLst>
            <a:ext uri="{FF2B5EF4-FFF2-40B4-BE49-F238E27FC236}">
              <a16:creationId xmlns:a16="http://schemas.microsoft.com/office/drawing/2014/main" id="{00000000-0008-0000-0500-00002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3877" name="Text Box 15">
          <a:extLst>
            <a:ext uri="{FF2B5EF4-FFF2-40B4-BE49-F238E27FC236}">
              <a16:creationId xmlns:a16="http://schemas.microsoft.com/office/drawing/2014/main" id="{00000000-0008-0000-0500-000025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78" name="Text Box 15">
          <a:extLst>
            <a:ext uri="{FF2B5EF4-FFF2-40B4-BE49-F238E27FC236}">
              <a16:creationId xmlns:a16="http://schemas.microsoft.com/office/drawing/2014/main" id="{00000000-0008-0000-0500-00002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79" name="Text Box 15">
          <a:extLst>
            <a:ext uri="{FF2B5EF4-FFF2-40B4-BE49-F238E27FC236}">
              <a16:creationId xmlns:a16="http://schemas.microsoft.com/office/drawing/2014/main" id="{00000000-0008-0000-0500-00002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80" name="Text Box 15">
          <a:extLst>
            <a:ext uri="{FF2B5EF4-FFF2-40B4-BE49-F238E27FC236}">
              <a16:creationId xmlns:a16="http://schemas.microsoft.com/office/drawing/2014/main" id="{00000000-0008-0000-0500-00002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81" name="Text Box 15">
          <a:extLst>
            <a:ext uri="{FF2B5EF4-FFF2-40B4-BE49-F238E27FC236}">
              <a16:creationId xmlns:a16="http://schemas.microsoft.com/office/drawing/2014/main" id="{00000000-0008-0000-0500-00002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82" name="Text Box 15">
          <a:extLst>
            <a:ext uri="{FF2B5EF4-FFF2-40B4-BE49-F238E27FC236}">
              <a16:creationId xmlns:a16="http://schemas.microsoft.com/office/drawing/2014/main" id="{00000000-0008-0000-0500-00002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83" name="Text Box 15">
          <a:extLst>
            <a:ext uri="{FF2B5EF4-FFF2-40B4-BE49-F238E27FC236}">
              <a16:creationId xmlns:a16="http://schemas.microsoft.com/office/drawing/2014/main" id="{00000000-0008-0000-0500-00002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4" name="Text Box 15">
          <a:extLst>
            <a:ext uri="{FF2B5EF4-FFF2-40B4-BE49-F238E27FC236}">
              <a16:creationId xmlns:a16="http://schemas.microsoft.com/office/drawing/2014/main" id="{00000000-0008-0000-0500-00002C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5" name="Text Box 15">
          <a:extLst>
            <a:ext uri="{FF2B5EF4-FFF2-40B4-BE49-F238E27FC236}">
              <a16:creationId xmlns:a16="http://schemas.microsoft.com/office/drawing/2014/main" id="{00000000-0008-0000-0500-00002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6" name="Text Box 15">
          <a:extLst>
            <a:ext uri="{FF2B5EF4-FFF2-40B4-BE49-F238E27FC236}">
              <a16:creationId xmlns:a16="http://schemas.microsoft.com/office/drawing/2014/main" id="{00000000-0008-0000-0500-00002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7" name="Text Box 15">
          <a:extLst>
            <a:ext uri="{FF2B5EF4-FFF2-40B4-BE49-F238E27FC236}">
              <a16:creationId xmlns:a16="http://schemas.microsoft.com/office/drawing/2014/main" id="{00000000-0008-0000-0500-00002F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8" name="Text Box 15">
          <a:extLst>
            <a:ext uri="{FF2B5EF4-FFF2-40B4-BE49-F238E27FC236}">
              <a16:creationId xmlns:a16="http://schemas.microsoft.com/office/drawing/2014/main" id="{00000000-0008-0000-0500-00003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9" name="Text Box 15">
          <a:extLst>
            <a:ext uri="{FF2B5EF4-FFF2-40B4-BE49-F238E27FC236}">
              <a16:creationId xmlns:a16="http://schemas.microsoft.com/office/drawing/2014/main" id="{00000000-0008-0000-0500-00003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90" name="Text Box 15">
          <a:extLst>
            <a:ext uri="{FF2B5EF4-FFF2-40B4-BE49-F238E27FC236}">
              <a16:creationId xmlns:a16="http://schemas.microsoft.com/office/drawing/2014/main" id="{00000000-0008-0000-0500-000032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91" name="Text Box 15">
          <a:extLst>
            <a:ext uri="{FF2B5EF4-FFF2-40B4-BE49-F238E27FC236}">
              <a16:creationId xmlns:a16="http://schemas.microsoft.com/office/drawing/2014/main" id="{00000000-0008-0000-0500-000033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92" name="Text Box 15">
          <a:extLst>
            <a:ext uri="{FF2B5EF4-FFF2-40B4-BE49-F238E27FC236}">
              <a16:creationId xmlns:a16="http://schemas.microsoft.com/office/drawing/2014/main" id="{00000000-0008-0000-0500-00003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93" name="Text Box 15">
          <a:extLst>
            <a:ext uri="{FF2B5EF4-FFF2-40B4-BE49-F238E27FC236}">
              <a16:creationId xmlns:a16="http://schemas.microsoft.com/office/drawing/2014/main" id="{00000000-0008-0000-0500-000035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94" name="Text Box 15">
          <a:extLst>
            <a:ext uri="{FF2B5EF4-FFF2-40B4-BE49-F238E27FC236}">
              <a16:creationId xmlns:a16="http://schemas.microsoft.com/office/drawing/2014/main" id="{00000000-0008-0000-0500-000036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95" name="Text Box 15">
          <a:extLst>
            <a:ext uri="{FF2B5EF4-FFF2-40B4-BE49-F238E27FC236}">
              <a16:creationId xmlns:a16="http://schemas.microsoft.com/office/drawing/2014/main" id="{00000000-0008-0000-0500-00003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96" name="Text Box 15">
          <a:extLst>
            <a:ext uri="{FF2B5EF4-FFF2-40B4-BE49-F238E27FC236}">
              <a16:creationId xmlns:a16="http://schemas.microsoft.com/office/drawing/2014/main" id="{00000000-0008-0000-0500-000038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897" name="Text Box 15">
          <a:extLst>
            <a:ext uri="{FF2B5EF4-FFF2-40B4-BE49-F238E27FC236}">
              <a16:creationId xmlns:a16="http://schemas.microsoft.com/office/drawing/2014/main" id="{00000000-0008-0000-0500-000039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98" name="Text Box 15">
          <a:extLst>
            <a:ext uri="{FF2B5EF4-FFF2-40B4-BE49-F238E27FC236}">
              <a16:creationId xmlns:a16="http://schemas.microsoft.com/office/drawing/2014/main" id="{00000000-0008-0000-0500-00003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99" name="Text Box 15">
          <a:extLst>
            <a:ext uri="{FF2B5EF4-FFF2-40B4-BE49-F238E27FC236}">
              <a16:creationId xmlns:a16="http://schemas.microsoft.com/office/drawing/2014/main" id="{00000000-0008-0000-0500-00003B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00" name="Text Box 15">
          <a:extLst>
            <a:ext uri="{FF2B5EF4-FFF2-40B4-BE49-F238E27FC236}">
              <a16:creationId xmlns:a16="http://schemas.microsoft.com/office/drawing/2014/main" id="{00000000-0008-0000-0500-00003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01" name="Text Box 15">
          <a:extLst>
            <a:ext uri="{FF2B5EF4-FFF2-40B4-BE49-F238E27FC236}">
              <a16:creationId xmlns:a16="http://schemas.microsoft.com/office/drawing/2014/main" id="{00000000-0008-0000-0500-00003D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02" name="Text Box 15">
          <a:extLst>
            <a:ext uri="{FF2B5EF4-FFF2-40B4-BE49-F238E27FC236}">
              <a16:creationId xmlns:a16="http://schemas.microsoft.com/office/drawing/2014/main" id="{00000000-0008-0000-0500-00003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03" name="Text Box 15">
          <a:extLst>
            <a:ext uri="{FF2B5EF4-FFF2-40B4-BE49-F238E27FC236}">
              <a16:creationId xmlns:a16="http://schemas.microsoft.com/office/drawing/2014/main" id="{00000000-0008-0000-0500-00003F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4" name="Text Box 15">
          <a:extLst>
            <a:ext uri="{FF2B5EF4-FFF2-40B4-BE49-F238E27FC236}">
              <a16:creationId xmlns:a16="http://schemas.microsoft.com/office/drawing/2014/main" id="{00000000-0008-0000-0500-00004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5" name="Text Box 15">
          <a:extLst>
            <a:ext uri="{FF2B5EF4-FFF2-40B4-BE49-F238E27FC236}">
              <a16:creationId xmlns:a16="http://schemas.microsoft.com/office/drawing/2014/main" id="{00000000-0008-0000-0500-00004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6" name="Text Box 15">
          <a:extLst>
            <a:ext uri="{FF2B5EF4-FFF2-40B4-BE49-F238E27FC236}">
              <a16:creationId xmlns:a16="http://schemas.microsoft.com/office/drawing/2014/main" id="{00000000-0008-0000-0500-000042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7" name="Text Box 15">
          <a:extLst>
            <a:ext uri="{FF2B5EF4-FFF2-40B4-BE49-F238E27FC236}">
              <a16:creationId xmlns:a16="http://schemas.microsoft.com/office/drawing/2014/main" id="{00000000-0008-0000-0500-000043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8" name="Text Box 15">
          <a:extLst>
            <a:ext uri="{FF2B5EF4-FFF2-40B4-BE49-F238E27FC236}">
              <a16:creationId xmlns:a16="http://schemas.microsoft.com/office/drawing/2014/main" id="{00000000-0008-0000-0500-00004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9" name="Text Box 15">
          <a:extLst>
            <a:ext uri="{FF2B5EF4-FFF2-40B4-BE49-F238E27FC236}">
              <a16:creationId xmlns:a16="http://schemas.microsoft.com/office/drawing/2014/main" id="{00000000-0008-0000-0500-00004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10" name="Text Box 15">
          <a:extLst>
            <a:ext uri="{FF2B5EF4-FFF2-40B4-BE49-F238E27FC236}">
              <a16:creationId xmlns:a16="http://schemas.microsoft.com/office/drawing/2014/main" id="{00000000-0008-0000-0500-00004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11" name="Text Box 15">
          <a:extLst>
            <a:ext uri="{FF2B5EF4-FFF2-40B4-BE49-F238E27FC236}">
              <a16:creationId xmlns:a16="http://schemas.microsoft.com/office/drawing/2014/main" id="{00000000-0008-0000-0500-000047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12" name="Text Box 15">
          <a:extLst>
            <a:ext uri="{FF2B5EF4-FFF2-40B4-BE49-F238E27FC236}">
              <a16:creationId xmlns:a16="http://schemas.microsoft.com/office/drawing/2014/main" id="{00000000-0008-0000-0500-00004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13" name="Text Box 15">
          <a:extLst>
            <a:ext uri="{FF2B5EF4-FFF2-40B4-BE49-F238E27FC236}">
              <a16:creationId xmlns:a16="http://schemas.microsoft.com/office/drawing/2014/main" id="{00000000-0008-0000-0500-000049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14" name="Text Box 15">
          <a:extLst>
            <a:ext uri="{FF2B5EF4-FFF2-40B4-BE49-F238E27FC236}">
              <a16:creationId xmlns:a16="http://schemas.microsoft.com/office/drawing/2014/main" id="{00000000-0008-0000-0500-00004A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15" name="Text Box 15">
          <a:extLst>
            <a:ext uri="{FF2B5EF4-FFF2-40B4-BE49-F238E27FC236}">
              <a16:creationId xmlns:a16="http://schemas.microsoft.com/office/drawing/2014/main" id="{00000000-0008-0000-0500-00004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16" name="Text Box 15">
          <a:extLst>
            <a:ext uri="{FF2B5EF4-FFF2-40B4-BE49-F238E27FC236}">
              <a16:creationId xmlns:a16="http://schemas.microsoft.com/office/drawing/2014/main" id="{00000000-0008-0000-0500-00004C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917" name="Text Box 15">
          <a:extLst>
            <a:ext uri="{FF2B5EF4-FFF2-40B4-BE49-F238E27FC236}">
              <a16:creationId xmlns:a16="http://schemas.microsoft.com/office/drawing/2014/main" id="{00000000-0008-0000-0500-00004D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18" name="Text Box 15">
          <a:extLst>
            <a:ext uri="{FF2B5EF4-FFF2-40B4-BE49-F238E27FC236}">
              <a16:creationId xmlns:a16="http://schemas.microsoft.com/office/drawing/2014/main" id="{00000000-0008-0000-0500-00004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19" name="Text Box 15">
          <a:extLst>
            <a:ext uri="{FF2B5EF4-FFF2-40B4-BE49-F238E27FC236}">
              <a16:creationId xmlns:a16="http://schemas.microsoft.com/office/drawing/2014/main" id="{00000000-0008-0000-0500-00004F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20" name="Text Box 15">
          <a:extLst>
            <a:ext uri="{FF2B5EF4-FFF2-40B4-BE49-F238E27FC236}">
              <a16:creationId xmlns:a16="http://schemas.microsoft.com/office/drawing/2014/main" id="{00000000-0008-0000-0500-00005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21" name="Text Box 15">
          <a:extLst>
            <a:ext uri="{FF2B5EF4-FFF2-40B4-BE49-F238E27FC236}">
              <a16:creationId xmlns:a16="http://schemas.microsoft.com/office/drawing/2014/main" id="{00000000-0008-0000-0500-000051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22" name="Text Box 15">
          <a:extLst>
            <a:ext uri="{FF2B5EF4-FFF2-40B4-BE49-F238E27FC236}">
              <a16:creationId xmlns:a16="http://schemas.microsoft.com/office/drawing/2014/main" id="{00000000-0008-0000-0500-000052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23" name="Text Box 15">
          <a:extLst>
            <a:ext uri="{FF2B5EF4-FFF2-40B4-BE49-F238E27FC236}">
              <a16:creationId xmlns:a16="http://schemas.microsoft.com/office/drawing/2014/main" id="{00000000-0008-0000-0500-00005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4" name="Text Box 15">
          <a:extLst>
            <a:ext uri="{FF2B5EF4-FFF2-40B4-BE49-F238E27FC236}">
              <a16:creationId xmlns:a16="http://schemas.microsoft.com/office/drawing/2014/main" id="{00000000-0008-0000-0500-00005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5" name="Text Box 15">
          <a:extLst>
            <a:ext uri="{FF2B5EF4-FFF2-40B4-BE49-F238E27FC236}">
              <a16:creationId xmlns:a16="http://schemas.microsoft.com/office/drawing/2014/main" id="{00000000-0008-0000-0500-00005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6" name="Text Box 15">
          <a:extLst>
            <a:ext uri="{FF2B5EF4-FFF2-40B4-BE49-F238E27FC236}">
              <a16:creationId xmlns:a16="http://schemas.microsoft.com/office/drawing/2014/main" id="{00000000-0008-0000-0500-00005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7" name="Text Box 15">
          <a:extLst>
            <a:ext uri="{FF2B5EF4-FFF2-40B4-BE49-F238E27FC236}">
              <a16:creationId xmlns:a16="http://schemas.microsoft.com/office/drawing/2014/main" id="{00000000-0008-0000-0500-00005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8" name="Text Box 15">
          <a:extLst>
            <a:ext uri="{FF2B5EF4-FFF2-40B4-BE49-F238E27FC236}">
              <a16:creationId xmlns:a16="http://schemas.microsoft.com/office/drawing/2014/main" id="{00000000-0008-0000-0500-00005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9" name="Text Box 15">
          <a:extLst>
            <a:ext uri="{FF2B5EF4-FFF2-40B4-BE49-F238E27FC236}">
              <a16:creationId xmlns:a16="http://schemas.microsoft.com/office/drawing/2014/main" id="{00000000-0008-0000-0500-00005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30" name="Text Box 15">
          <a:extLst>
            <a:ext uri="{FF2B5EF4-FFF2-40B4-BE49-F238E27FC236}">
              <a16:creationId xmlns:a16="http://schemas.microsoft.com/office/drawing/2014/main" id="{00000000-0008-0000-0500-00005A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31" name="Text Box 15">
          <a:extLst>
            <a:ext uri="{FF2B5EF4-FFF2-40B4-BE49-F238E27FC236}">
              <a16:creationId xmlns:a16="http://schemas.microsoft.com/office/drawing/2014/main" id="{00000000-0008-0000-0500-00005B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32" name="Text Box 15">
          <a:extLst>
            <a:ext uri="{FF2B5EF4-FFF2-40B4-BE49-F238E27FC236}">
              <a16:creationId xmlns:a16="http://schemas.microsoft.com/office/drawing/2014/main" id="{00000000-0008-0000-0500-00005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33" name="Text Box 15">
          <a:extLst>
            <a:ext uri="{FF2B5EF4-FFF2-40B4-BE49-F238E27FC236}">
              <a16:creationId xmlns:a16="http://schemas.microsoft.com/office/drawing/2014/main" id="{00000000-0008-0000-0500-00005D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34" name="Text Box 15">
          <a:extLst>
            <a:ext uri="{FF2B5EF4-FFF2-40B4-BE49-F238E27FC236}">
              <a16:creationId xmlns:a16="http://schemas.microsoft.com/office/drawing/2014/main" id="{00000000-0008-0000-0500-00005E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35" name="Text Box 15">
          <a:extLst>
            <a:ext uri="{FF2B5EF4-FFF2-40B4-BE49-F238E27FC236}">
              <a16:creationId xmlns:a16="http://schemas.microsoft.com/office/drawing/2014/main" id="{00000000-0008-0000-0500-00005F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36" name="Text Box 15">
          <a:extLst>
            <a:ext uri="{FF2B5EF4-FFF2-40B4-BE49-F238E27FC236}">
              <a16:creationId xmlns:a16="http://schemas.microsoft.com/office/drawing/2014/main" id="{00000000-0008-0000-0500-000060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937" name="Text Box 15">
          <a:extLst>
            <a:ext uri="{FF2B5EF4-FFF2-40B4-BE49-F238E27FC236}">
              <a16:creationId xmlns:a16="http://schemas.microsoft.com/office/drawing/2014/main" id="{00000000-0008-0000-0500-000061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38" name="Text Box 15">
          <a:extLst>
            <a:ext uri="{FF2B5EF4-FFF2-40B4-BE49-F238E27FC236}">
              <a16:creationId xmlns:a16="http://schemas.microsoft.com/office/drawing/2014/main" id="{00000000-0008-0000-0500-000062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39" name="Text Box 15">
          <a:extLst>
            <a:ext uri="{FF2B5EF4-FFF2-40B4-BE49-F238E27FC236}">
              <a16:creationId xmlns:a16="http://schemas.microsoft.com/office/drawing/2014/main" id="{00000000-0008-0000-0500-000063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40" name="Text Box 15">
          <a:extLst>
            <a:ext uri="{FF2B5EF4-FFF2-40B4-BE49-F238E27FC236}">
              <a16:creationId xmlns:a16="http://schemas.microsoft.com/office/drawing/2014/main" id="{00000000-0008-0000-0500-00006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41" name="Text Box 15">
          <a:extLst>
            <a:ext uri="{FF2B5EF4-FFF2-40B4-BE49-F238E27FC236}">
              <a16:creationId xmlns:a16="http://schemas.microsoft.com/office/drawing/2014/main" id="{00000000-0008-0000-0500-000065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42" name="Text Box 15">
          <a:extLst>
            <a:ext uri="{FF2B5EF4-FFF2-40B4-BE49-F238E27FC236}">
              <a16:creationId xmlns:a16="http://schemas.microsoft.com/office/drawing/2014/main" id="{00000000-0008-0000-0500-00006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43" name="Text Box 15">
          <a:extLst>
            <a:ext uri="{FF2B5EF4-FFF2-40B4-BE49-F238E27FC236}">
              <a16:creationId xmlns:a16="http://schemas.microsoft.com/office/drawing/2014/main" id="{00000000-0008-0000-0500-00006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4" name="Text Box 15">
          <a:extLst>
            <a:ext uri="{FF2B5EF4-FFF2-40B4-BE49-F238E27FC236}">
              <a16:creationId xmlns:a16="http://schemas.microsoft.com/office/drawing/2014/main" id="{00000000-0008-0000-0500-00006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5" name="Text Box 15">
          <a:extLst>
            <a:ext uri="{FF2B5EF4-FFF2-40B4-BE49-F238E27FC236}">
              <a16:creationId xmlns:a16="http://schemas.microsoft.com/office/drawing/2014/main" id="{00000000-0008-0000-0500-00006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6" name="Text Box 15">
          <a:extLst>
            <a:ext uri="{FF2B5EF4-FFF2-40B4-BE49-F238E27FC236}">
              <a16:creationId xmlns:a16="http://schemas.microsoft.com/office/drawing/2014/main" id="{00000000-0008-0000-0500-00006A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7" name="Text Box 15">
          <a:extLst>
            <a:ext uri="{FF2B5EF4-FFF2-40B4-BE49-F238E27FC236}">
              <a16:creationId xmlns:a16="http://schemas.microsoft.com/office/drawing/2014/main" id="{00000000-0008-0000-0500-00006B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8" name="Text Box 15">
          <a:extLst>
            <a:ext uri="{FF2B5EF4-FFF2-40B4-BE49-F238E27FC236}">
              <a16:creationId xmlns:a16="http://schemas.microsoft.com/office/drawing/2014/main" id="{00000000-0008-0000-0500-00006C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9" name="Text Box 15">
          <a:extLst>
            <a:ext uri="{FF2B5EF4-FFF2-40B4-BE49-F238E27FC236}">
              <a16:creationId xmlns:a16="http://schemas.microsoft.com/office/drawing/2014/main" id="{00000000-0008-0000-0500-00006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50" name="Text Box 15">
          <a:extLst>
            <a:ext uri="{FF2B5EF4-FFF2-40B4-BE49-F238E27FC236}">
              <a16:creationId xmlns:a16="http://schemas.microsoft.com/office/drawing/2014/main" id="{00000000-0008-0000-0500-00006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951" name="Text Box 15">
          <a:extLst>
            <a:ext uri="{FF2B5EF4-FFF2-40B4-BE49-F238E27FC236}">
              <a16:creationId xmlns:a16="http://schemas.microsoft.com/office/drawing/2014/main" id="{00000000-0008-0000-0500-00006F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52" name="Text Box 15">
          <a:extLst>
            <a:ext uri="{FF2B5EF4-FFF2-40B4-BE49-F238E27FC236}">
              <a16:creationId xmlns:a16="http://schemas.microsoft.com/office/drawing/2014/main" id="{00000000-0008-0000-0500-00007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953" name="Text Box 15">
          <a:extLst>
            <a:ext uri="{FF2B5EF4-FFF2-40B4-BE49-F238E27FC236}">
              <a16:creationId xmlns:a16="http://schemas.microsoft.com/office/drawing/2014/main" id="{00000000-0008-0000-0500-000071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954" name="Text Box 15">
          <a:extLst>
            <a:ext uri="{FF2B5EF4-FFF2-40B4-BE49-F238E27FC236}">
              <a16:creationId xmlns:a16="http://schemas.microsoft.com/office/drawing/2014/main" id="{00000000-0008-0000-0500-00007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55" name="Text Box 15">
          <a:extLst>
            <a:ext uri="{FF2B5EF4-FFF2-40B4-BE49-F238E27FC236}">
              <a16:creationId xmlns:a16="http://schemas.microsoft.com/office/drawing/2014/main" id="{00000000-0008-0000-0500-00007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956" name="Text Box 15">
          <a:extLst>
            <a:ext uri="{FF2B5EF4-FFF2-40B4-BE49-F238E27FC236}">
              <a16:creationId xmlns:a16="http://schemas.microsoft.com/office/drawing/2014/main" id="{00000000-0008-0000-0500-00007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3957" name="Text Box 15">
          <a:extLst>
            <a:ext uri="{FF2B5EF4-FFF2-40B4-BE49-F238E27FC236}">
              <a16:creationId xmlns:a16="http://schemas.microsoft.com/office/drawing/2014/main" id="{00000000-0008-0000-0500-000075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58" name="Text Box 15">
          <a:extLst>
            <a:ext uri="{FF2B5EF4-FFF2-40B4-BE49-F238E27FC236}">
              <a16:creationId xmlns:a16="http://schemas.microsoft.com/office/drawing/2014/main" id="{00000000-0008-0000-0500-00007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959" name="Text Box 15">
          <a:extLst>
            <a:ext uri="{FF2B5EF4-FFF2-40B4-BE49-F238E27FC236}">
              <a16:creationId xmlns:a16="http://schemas.microsoft.com/office/drawing/2014/main" id="{00000000-0008-0000-0500-00007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60" name="Text Box 15">
          <a:extLst>
            <a:ext uri="{FF2B5EF4-FFF2-40B4-BE49-F238E27FC236}">
              <a16:creationId xmlns:a16="http://schemas.microsoft.com/office/drawing/2014/main" id="{00000000-0008-0000-0500-00007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61" name="Text Box 15">
          <a:extLst>
            <a:ext uri="{FF2B5EF4-FFF2-40B4-BE49-F238E27FC236}">
              <a16:creationId xmlns:a16="http://schemas.microsoft.com/office/drawing/2014/main" id="{00000000-0008-0000-0500-00007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62" name="Text Box 15">
          <a:extLst>
            <a:ext uri="{FF2B5EF4-FFF2-40B4-BE49-F238E27FC236}">
              <a16:creationId xmlns:a16="http://schemas.microsoft.com/office/drawing/2014/main" id="{00000000-0008-0000-0500-00007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63" name="Text Box 15">
          <a:extLst>
            <a:ext uri="{FF2B5EF4-FFF2-40B4-BE49-F238E27FC236}">
              <a16:creationId xmlns:a16="http://schemas.microsoft.com/office/drawing/2014/main" id="{00000000-0008-0000-0500-00007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964" name="Text Box 15">
          <a:extLst>
            <a:ext uri="{FF2B5EF4-FFF2-40B4-BE49-F238E27FC236}">
              <a16:creationId xmlns:a16="http://schemas.microsoft.com/office/drawing/2014/main" id="{00000000-0008-0000-0500-00007C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65" name="Text Box 15">
          <a:extLst>
            <a:ext uri="{FF2B5EF4-FFF2-40B4-BE49-F238E27FC236}">
              <a16:creationId xmlns:a16="http://schemas.microsoft.com/office/drawing/2014/main" id="{00000000-0008-0000-0500-00007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966" name="Text Box 15">
          <a:extLst>
            <a:ext uri="{FF2B5EF4-FFF2-40B4-BE49-F238E27FC236}">
              <a16:creationId xmlns:a16="http://schemas.microsoft.com/office/drawing/2014/main" id="{00000000-0008-0000-0500-00007E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967" name="Text Box 15">
          <a:extLst>
            <a:ext uri="{FF2B5EF4-FFF2-40B4-BE49-F238E27FC236}">
              <a16:creationId xmlns:a16="http://schemas.microsoft.com/office/drawing/2014/main" id="{00000000-0008-0000-0500-00007F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68" name="Text Box 15">
          <a:extLst>
            <a:ext uri="{FF2B5EF4-FFF2-40B4-BE49-F238E27FC236}">
              <a16:creationId xmlns:a16="http://schemas.microsoft.com/office/drawing/2014/main" id="{00000000-0008-0000-0500-00008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969" name="Text Box 15">
          <a:extLst>
            <a:ext uri="{FF2B5EF4-FFF2-40B4-BE49-F238E27FC236}">
              <a16:creationId xmlns:a16="http://schemas.microsoft.com/office/drawing/2014/main" id="{00000000-0008-0000-0500-000081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970" name="Text Box 15">
          <a:extLst>
            <a:ext uri="{FF2B5EF4-FFF2-40B4-BE49-F238E27FC236}">
              <a16:creationId xmlns:a16="http://schemas.microsoft.com/office/drawing/2014/main" id="{00000000-0008-0000-0500-0000820F0000}"/>
            </a:ext>
          </a:extLst>
        </xdr:cNvPr>
        <xdr:cNvSpPr txBox="1">
          <a:spLocks noChangeArrowheads="1"/>
        </xdr:cNvSpPr>
      </xdr:nvSpPr>
      <xdr:spPr bwMode="auto">
        <a:xfrm>
          <a:off x="4972050" y="121951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1" name="Text Box 15">
          <a:extLst>
            <a:ext uri="{FF2B5EF4-FFF2-40B4-BE49-F238E27FC236}">
              <a16:creationId xmlns:a16="http://schemas.microsoft.com/office/drawing/2014/main" id="{00000000-0008-0000-0500-000083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972" name="Text Box 15">
          <a:extLst>
            <a:ext uri="{FF2B5EF4-FFF2-40B4-BE49-F238E27FC236}">
              <a16:creationId xmlns:a16="http://schemas.microsoft.com/office/drawing/2014/main" id="{00000000-0008-0000-0500-000084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3" name="Text Box 15">
          <a:extLst>
            <a:ext uri="{FF2B5EF4-FFF2-40B4-BE49-F238E27FC236}">
              <a16:creationId xmlns:a16="http://schemas.microsoft.com/office/drawing/2014/main" id="{00000000-0008-0000-0500-00008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4" name="Text Box 15">
          <a:extLst>
            <a:ext uri="{FF2B5EF4-FFF2-40B4-BE49-F238E27FC236}">
              <a16:creationId xmlns:a16="http://schemas.microsoft.com/office/drawing/2014/main" id="{00000000-0008-0000-0500-00008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5" name="Text Box 15">
          <a:extLst>
            <a:ext uri="{FF2B5EF4-FFF2-40B4-BE49-F238E27FC236}">
              <a16:creationId xmlns:a16="http://schemas.microsoft.com/office/drawing/2014/main" id="{00000000-0008-0000-0500-00008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6" name="Text Box 15">
          <a:extLst>
            <a:ext uri="{FF2B5EF4-FFF2-40B4-BE49-F238E27FC236}">
              <a16:creationId xmlns:a16="http://schemas.microsoft.com/office/drawing/2014/main" id="{00000000-0008-0000-0500-00008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77" name="Text Box 15">
          <a:extLst>
            <a:ext uri="{FF2B5EF4-FFF2-40B4-BE49-F238E27FC236}">
              <a16:creationId xmlns:a16="http://schemas.microsoft.com/office/drawing/2014/main" id="{00000000-0008-0000-0500-000089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78" name="Text Box 15">
          <a:extLst>
            <a:ext uri="{FF2B5EF4-FFF2-40B4-BE49-F238E27FC236}">
              <a16:creationId xmlns:a16="http://schemas.microsoft.com/office/drawing/2014/main" id="{00000000-0008-0000-0500-00008A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79" name="Text Box 15">
          <a:extLst>
            <a:ext uri="{FF2B5EF4-FFF2-40B4-BE49-F238E27FC236}">
              <a16:creationId xmlns:a16="http://schemas.microsoft.com/office/drawing/2014/main" id="{00000000-0008-0000-0500-00008B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0" name="Text Box 15">
          <a:extLst>
            <a:ext uri="{FF2B5EF4-FFF2-40B4-BE49-F238E27FC236}">
              <a16:creationId xmlns:a16="http://schemas.microsoft.com/office/drawing/2014/main" id="{00000000-0008-0000-0500-00008C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1" name="Text Box 15">
          <a:extLst>
            <a:ext uri="{FF2B5EF4-FFF2-40B4-BE49-F238E27FC236}">
              <a16:creationId xmlns:a16="http://schemas.microsoft.com/office/drawing/2014/main" id="{00000000-0008-0000-0500-00008D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2" name="Text Box 15">
          <a:extLst>
            <a:ext uri="{FF2B5EF4-FFF2-40B4-BE49-F238E27FC236}">
              <a16:creationId xmlns:a16="http://schemas.microsoft.com/office/drawing/2014/main" id="{00000000-0008-0000-0500-00008E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3" name="Text Box 15">
          <a:extLst>
            <a:ext uri="{FF2B5EF4-FFF2-40B4-BE49-F238E27FC236}">
              <a16:creationId xmlns:a16="http://schemas.microsoft.com/office/drawing/2014/main" id="{00000000-0008-0000-0500-00008F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84" name="Text Box 15">
          <a:extLst>
            <a:ext uri="{FF2B5EF4-FFF2-40B4-BE49-F238E27FC236}">
              <a16:creationId xmlns:a16="http://schemas.microsoft.com/office/drawing/2014/main" id="{00000000-0008-0000-0500-000090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5" name="Text Box 15">
          <a:extLst>
            <a:ext uri="{FF2B5EF4-FFF2-40B4-BE49-F238E27FC236}">
              <a16:creationId xmlns:a16="http://schemas.microsoft.com/office/drawing/2014/main" id="{00000000-0008-0000-0500-000091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86" name="Text Box 15">
          <a:extLst>
            <a:ext uri="{FF2B5EF4-FFF2-40B4-BE49-F238E27FC236}">
              <a16:creationId xmlns:a16="http://schemas.microsoft.com/office/drawing/2014/main" id="{00000000-0008-0000-0500-000092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87" name="Text Box 15">
          <a:extLst>
            <a:ext uri="{FF2B5EF4-FFF2-40B4-BE49-F238E27FC236}">
              <a16:creationId xmlns:a16="http://schemas.microsoft.com/office/drawing/2014/main" id="{00000000-0008-0000-0500-000093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8" name="Text Box 15">
          <a:extLst>
            <a:ext uri="{FF2B5EF4-FFF2-40B4-BE49-F238E27FC236}">
              <a16:creationId xmlns:a16="http://schemas.microsoft.com/office/drawing/2014/main" id="{00000000-0008-0000-0500-00009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89" name="Text Box 15">
          <a:extLst>
            <a:ext uri="{FF2B5EF4-FFF2-40B4-BE49-F238E27FC236}">
              <a16:creationId xmlns:a16="http://schemas.microsoft.com/office/drawing/2014/main" id="{00000000-0008-0000-0500-000095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990" name="Text Box 15">
          <a:extLst>
            <a:ext uri="{FF2B5EF4-FFF2-40B4-BE49-F238E27FC236}">
              <a16:creationId xmlns:a16="http://schemas.microsoft.com/office/drawing/2014/main" id="{00000000-0008-0000-0500-000096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1" name="Text Box 15">
          <a:extLst>
            <a:ext uri="{FF2B5EF4-FFF2-40B4-BE49-F238E27FC236}">
              <a16:creationId xmlns:a16="http://schemas.microsoft.com/office/drawing/2014/main" id="{00000000-0008-0000-0500-00009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92" name="Text Box 15">
          <a:extLst>
            <a:ext uri="{FF2B5EF4-FFF2-40B4-BE49-F238E27FC236}">
              <a16:creationId xmlns:a16="http://schemas.microsoft.com/office/drawing/2014/main" id="{00000000-0008-0000-0500-000098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3" name="Text Box 15">
          <a:extLst>
            <a:ext uri="{FF2B5EF4-FFF2-40B4-BE49-F238E27FC236}">
              <a16:creationId xmlns:a16="http://schemas.microsoft.com/office/drawing/2014/main" id="{00000000-0008-0000-0500-00009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4" name="Text Box 15">
          <a:extLst>
            <a:ext uri="{FF2B5EF4-FFF2-40B4-BE49-F238E27FC236}">
              <a16:creationId xmlns:a16="http://schemas.microsoft.com/office/drawing/2014/main" id="{00000000-0008-0000-0500-00009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5" name="Text Box 15">
          <a:extLst>
            <a:ext uri="{FF2B5EF4-FFF2-40B4-BE49-F238E27FC236}">
              <a16:creationId xmlns:a16="http://schemas.microsoft.com/office/drawing/2014/main" id="{00000000-0008-0000-0500-00009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6" name="Text Box 15">
          <a:extLst>
            <a:ext uri="{FF2B5EF4-FFF2-40B4-BE49-F238E27FC236}">
              <a16:creationId xmlns:a16="http://schemas.microsoft.com/office/drawing/2014/main" id="{00000000-0008-0000-0500-00009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97" name="Text Box 15">
          <a:extLst>
            <a:ext uri="{FF2B5EF4-FFF2-40B4-BE49-F238E27FC236}">
              <a16:creationId xmlns:a16="http://schemas.microsoft.com/office/drawing/2014/main" id="{00000000-0008-0000-0500-00009D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98" name="Text Box 15">
          <a:extLst>
            <a:ext uri="{FF2B5EF4-FFF2-40B4-BE49-F238E27FC236}">
              <a16:creationId xmlns:a16="http://schemas.microsoft.com/office/drawing/2014/main" id="{00000000-0008-0000-0500-00009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99" name="Text Box 15">
          <a:extLst>
            <a:ext uri="{FF2B5EF4-FFF2-40B4-BE49-F238E27FC236}">
              <a16:creationId xmlns:a16="http://schemas.microsoft.com/office/drawing/2014/main" id="{00000000-0008-0000-0500-00009F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4000" name="Text Box 15">
          <a:extLst>
            <a:ext uri="{FF2B5EF4-FFF2-40B4-BE49-F238E27FC236}">
              <a16:creationId xmlns:a16="http://schemas.microsoft.com/office/drawing/2014/main" id="{00000000-0008-0000-0500-0000A0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1" name="Text Box 15">
          <a:extLst>
            <a:ext uri="{FF2B5EF4-FFF2-40B4-BE49-F238E27FC236}">
              <a16:creationId xmlns:a16="http://schemas.microsoft.com/office/drawing/2014/main" id="{00000000-0008-0000-0500-0000A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4002" name="Text Box 15">
          <a:extLst>
            <a:ext uri="{FF2B5EF4-FFF2-40B4-BE49-F238E27FC236}">
              <a16:creationId xmlns:a16="http://schemas.microsoft.com/office/drawing/2014/main" id="{00000000-0008-0000-0500-0000A2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4003" name="Text Box 15">
          <a:extLst>
            <a:ext uri="{FF2B5EF4-FFF2-40B4-BE49-F238E27FC236}">
              <a16:creationId xmlns:a16="http://schemas.microsoft.com/office/drawing/2014/main" id="{00000000-0008-0000-0500-0000A30F0000}"/>
            </a:ext>
          </a:extLst>
        </xdr:cNvPr>
        <xdr:cNvSpPr txBox="1">
          <a:spLocks noChangeArrowheads="1"/>
        </xdr:cNvSpPr>
      </xdr:nvSpPr>
      <xdr:spPr bwMode="auto">
        <a:xfrm>
          <a:off x="4972050" y="121951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4" name="Text Box 15">
          <a:extLst>
            <a:ext uri="{FF2B5EF4-FFF2-40B4-BE49-F238E27FC236}">
              <a16:creationId xmlns:a16="http://schemas.microsoft.com/office/drawing/2014/main" id="{00000000-0008-0000-0500-0000A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4005" name="Text Box 15">
          <a:extLst>
            <a:ext uri="{FF2B5EF4-FFF2-40B4-BE49-F238E27FC236}">
              <a16:creationId xmlns:a16="http://schemas.microsoft.com/office/drawing/2014/main" id="{00000000-0008-0000-0500-0000A5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6" name="Text Box 15">
          <a:extLst>
            <a:ext uri="{FF2B5EF4-FFF2-40B4-BE49-F238E27FC236}">
              <a16:creationId xmlns:a16="http://schemas.microsoft.com/office/drawing/2014/main" id="{00000000-0008-0000-0500-0000A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7" name="Text Box 15">
          <a:extLst>
            <a:ext uri="{FF2B5EF4-FFF2-40B4-BE49-F238E27FC236}">
              <a16:creationId xmlns:a16="http://schemas.microsoft.com/office/drawing/2014/main" id="{00000000-0008-0000-0500-0000A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8" name="Text Box 15">
          <a:extLst>
            <a:ext uri="{FF2B5EF4-FFF2-40B4-BE49-F238E27FC236}">
              <a16:creationId xmlns:a16="http://schemas.microsoft.com/office/drawing/2014/main" id="{00000000-0008-0000-0500-0000A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9" name="Text Box 15">
          <a:extLst>
            <a:ext uri="{FF2B5EF4-FFF2-40B4-BE49-F238E27FC236}">
              <a16:creationId xmlns:a16="http://schemas.microsoft.com/office/drawing/2014/main" id="{00000000-0008-0000-0500-0000A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0" name="Text Box 15">
          <a:extLst>
            <a:ext uri="{FF2B5EF4-FFF2-40B4-BE49-F238E27FC236}">
              <a16:creationId xmlns:a16="http://schemas.microsoft.com/office/drawing/2014/main" id="{00000000-0008-0000-0500-0000AA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1" name="Text Box 15">
          <a:extLst>
            <a:ext uri="{FF2B5EF4-FFF2-40B4-BE49-F238E27FC236}">
              <a16:creationId xmlns:a16="http://schemas.microsoft.com/office/drawing/2014/main" id="{00000000-0008-0000-0500-0000AB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2" name="Text Box 15">
          <a:extLst>
            <a:ext uri="{FF2B5EF4-FFF2-40B4-BE49-F238E27FC236}">
              <a16:creationId xmlns:a16="http://schemas.microsoft.com/office/drawing/2014/main" id="{00000000-0008-0000-0500-0000AC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3" name="Text Box 15">
          <a:extLst>
            <a:ext uri="{FF2B5EF4-FFF2-40B4-BE49-F238E27FC236}">
              <a16:creationId xmlns:a16="http://schemas.microsoft.com/office/drawing/2014/main" id="{00000000-0008-0000-0500-0000AD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4" name="Text Box 15">
          <a:extLst>
            <a:ext uri="{FF2B5EF4-FFF2-40B4-BE49-F238E27FC236}">
              <a16:creationId xmlns:a16="http://schemas.microsoft.com/office/drawing/2014/main" id="{00000000-0008-0000-0500-0000AE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5" name="Text Box 15">
          <a:extLst>
            <a:ext uri="{FF2B5EF4-FFF2-40B4-BE49-F238E27FC236}">
              <a16:creationId xmlns:a16="http://schemas.microsoft.com/office/drawing/2014/main" id="{00000000-0008-0000-0500-0000AF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6" name="Text Box 15">
          <a:extLst>
            <a:ext uri="{FF2B5EF4-FFF2-40B4-BE49-F238E27FC236}">
              <a16:creationId xmlns:a16="http://schemas.microsoft.com/office/drawing/2014/main" id="{00000000-0008-0000-0500-0000B0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7" name="Text Box 15">
          <a:extLst>
            <a:ext uri="{FF2B5EF4-FFF2-40B4-BE49-F238E27FC236}">
              <a16:creationId xmlns:a16="http://schemas.microsoft.com/office/drawing/2014/main" id="{00000000-0008-0000-0500-0000B1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8" name="Text Box 15">
          <a:extLst>
            <a:ext uri="{FF2B5EF4-FFF2-40B4-BE49-F238E27FC236}">
              <a16:creationId xmlns:a16="http://schemas.microsoft.com/office/drawing/2014/main" id="{00000000-0008-0000-0500-0000B2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9" name="Text Box 15">
          <a:extLst>
            <a:ext uri="{FF2B5EF4-FFF2-40B4-BE49-F238E27FC236}">
              <a16:creationId xmlns:a16="http://schemas.microsoft.com/office/drawing/2014/main" id="{00000000-0008-0000-0500-0000B3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20" name="Text Box 15">
          <a:extLst>
            <a:ext uri="{FF2B5EF4-FFF2-40B4-BE49-F238E27FC236}">
              <a16:creationId xmlns:a16="http://schemas.microsoft.com/office/drawing/2014/main" id="{00000000-0008-0000-0500-0000B4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21" name="Text Box 15">
          <a:extLst>
            <a:ext uri="{FF2B5EF4-FFF2-40B4-BE49-F238E27FC236}">
              <a16:creationId xmlns:a16="http://schemas.microsoft.com/office/drawing/2014/main" id="{00000000-0008-0000-0500-0000B5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22" name="Text Box 15">
          <a:extLst>
            <a:ext uri="{FF2B5EF4-FFF2-40B4-BE49-F238E27FC236}">
              <a16:creationId xmlns:a16="http://schemas.microsoft.com/office/drawing/2014/main" id="{00000000-0008-0000-0500-0000B6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23" name="Text Box 15">
          <a:extLst>
            <a:ext uri="{FF2B5EF4-FFF2-40B4-BE49-F238E27FC236}">
              <a16:creationId xmlns:a16="http://schemas.microsoft.com/office/drawing/2014/main" id="{00000000-0008-0000-0500-0000B7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8496"/>
    <xdr:sp macro="" textlink="">
      <xdr:nvSpPr>
        <xdr:cNvPr id="4024" name="Text Box 15">
          <a:extLst>
            <a:ext uri="{FF2B5EF4-FFF2-40B4-BE49-F238E27FC236}">
              <a16:creationId xmlns:a16="http://schemas.microsoft.com/office/drawing/2014/main" id="{00000000-0008-0000-0500-0000B80F0000}"/>
            </a:ext>
          </a:extLst>
        </xdr:cNvPr>
        <xdr:cNvSpPr txBox="1">
          <a:spLocks noChangeArrowheads="1"/>
        </xdr:cNvSpPr>
      </xdr:nvSpPr>
      <xdr:spPr bwMode="auto">
        <a:xfrm>
          <a:off x="4972050" y="15567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025" name="Text Box 15">
          <a:extLst>
            <a:ext uri="{FF2B5EF4-FFF2-40B4-BE49-F238E27FC236}">
              <a16:creationId xmlns:a16="http://schemas.microsoft.com/office/drawing/2014/main" id="{00000000-0008-0000-0500-0000B9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4026" name="Text Box 15">
          <a:extLst>
            <a:ext uri="{FF2B5EF4-FFF2-40B4-BE49-F238E27FC236}">
              <a16:creationId xmlns:a16="http://schemas.microsoft.com/office/drawing/2014/main" id="{00000000-0008-0000-0500-0000BA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56743"/>
    <xdr:sp macro="" textlink="">
      <xdr:nvSpPr>
        <xdr:cNvPr id="4027" name="Text Box 15">
          <a:extLst>
            <a:ext uri="{FF2B5EF4-FFF2-40B4-BE49-F238E27FC236}">
              <a16:creationId xmlns:a16="http://schemas.microsoft.com/office/drawing/2014/main" id="{00000000-0008-0000-0500-0000BB0F0000}"/>
            </a:ext>
          </a:extLst>
        </xdr:cNvPr>
        <xdr:cNvSpPr txBox="1">
          <a:spLocks noChangeArrowheads="1"/>
        </xdr:cNvSpPr>
      </xdr:nvSpPr>
      <xdr:spPr bwMode="auto">
        <a:xfrm>
          <a:off x="4972050" y="15567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028" name="Text Box 15">
          <a:extLst>
            <a:ext uri="{FF2B5EF4-FFF2-40B4-BE49-F238E27FC236}">
              <a16:creationId xmlns:a16="http://schemas.microsoft.com/office/drawing/2014/main" id="{00000000-0008-0000-0500-0000BC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4029" name="Text Box 15">
          <a:extLst>
            <a:ext uri="{FF2B5EF4-FFF2-40B4-BE49-F238E27FC236}">
              <a16:creationId xmlns:a16="http://schemas.microsoft.com/office/drawing/2014/main" id="{00000000-0008-0000-0500-0000BD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4030" name="Text Box 15">
          <a:extLst>
            <a:ext uri="{FF2B5EF4-FFF2-40B4-BE49-F238E27FC236}">
              <a16:creationId xmlns:a16="http://schemas.microsoft.com/office/drawing/2014/main" id="{00000000-0008-0000-0500-0000BE0F0000}"/>
            </a:ext>
          </a:extLst>
        </xdr:cNvPr>
        <xdr:cNvSpPr txBox="1">
          <a:spLocks noChangeArrowheads="1"/>
        </xdr:cNvSpPr>
      </xdr:nvSpPr>
      <xdr:spPr bwMode="auto">
        <a:xfrm>
          <a:off x="4972050" y="15567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4031" name="Text Box 15">
          <a:extLst>
            <a:ext uri="{FF2B5EF4-FFF2-40B4-BE49-F238E27FC236}">
              <a16:creationId xmlns:a16="http://schemas.microsoft.com/office/drawing/2014/main" id="{00000000-0008-0000-0500-0000BF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4032" name="Text Box 15">
          <a:extLst>
            <a:ext uri="{FF2B5EF4-FFF2-40B4-BE49-F238E27FC236}">
              <a16:creationId xmlns:a16="http://schemas.microsoft.com/office/drawing/2014/main" id="{00000000-0008-0000-0500-0000C0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4033" name="Text Box 15">
          <a:extLst>
            <a:ext uri="{FF2B5EF4-FFF2-40B4-BE49-F238E27FC236}">
              <a16:creationId xmlns:a16="http://schemas.microsoft.com/office/drawing/2014/main" id="{00000000-0008-0000-0500-0000C10F0000}"/>
            </a:ext>
          </a:extLst>
        </xdr:cNvPr>
        <xdr:cNvSpPr txBox="1">
          <a:spLocks noChangeArrowheads="1"/>
        </xdr:cNvSpPr>
      </xdr:nvSpPr>
      <xdr:spPr bwMode="auto">
        <a:xfrm>
          <a:off x="4972050" y="15567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4034" name="Text Box 15">
          <a:extLst>
            <a:ext uri="{FF2B5EF4-FFF2-40B4-BE49-F238E27FC236}">
              <a16:creationId xmlns:a16="http://schemas.microsoft.com/office/drawing/2014/main" id="{00000000-0008-0000-0500-0000C2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4035" name="Text Box 15">
          <a:extLst>
            <a:ext uri="{FF2B5EF4-FFF2-40B4-BE49-F238E27FC236}">
              <a16:creationId xmlns:a16="http://schemas.microsoft.com/office/drawing/2014/main" id="{00000000-0008-0000-0500-0000C3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4036" name="Text Box 15">
          <a:extLst>
            <a:ext uri="{FF2B5EF4-FFF2-40B4-BE49-F238E27FC236}">
              <a16:creationId xmlns:a16="http://schemas.microsoft.com/office/drawing/2014/main" id="{00000000-0008-0000-0500-0000C40F0000}"/>
            </a:ext>
          </a:extLst>
        </xdr:cNvPr>
        <xdr:cNvSpPr txBox="1">
          <a:spLocks noChangeArrowheads="1"/>
        </xdr:cNvSpPr>
      </xdr:nvSpPr>
      <xdr:spPr bwMode="auto">
        <a:xfrm>
          <a:off x="4972050" y="16316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4037" name="Text Box 15">
          <a:extLst>
            <a:ext uri="{FF2B5EF4-FFF2-40B4-BE49-F238E27FC236}">
              <a16:creationId xmlns:a16="http://schemas.microsoft.com/office/drawing/2014/main" id="{00000000-0008-0000-0500-0000C50F0000}"/>
            </a:ext>
          </a:extLst>
        </xdr:cNvPr>
        <xdr:cNvSpPr txBox="1">
          <a:spLocks noChangeArrowheads="1"/>
        </xdr:cNvSpPr>
      </xdr:nvSpPr>
      <xdr:spPr bwMode="auto">
        <a:xfrm>
          <a:off x="4972050" y="16316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61691"/>
    <xdr:sp macro="" textlink="">
      <xdr:nvSpPr>
        <xdr:cNvPr id="4038" name="Text Box 15">
          <a:extLst>
            <a:ext uri="{FF2B5EF4-FFF2-40B4-BE49-F238E27FC236}">
              <a16:creationId xmlns:a16="http://schemas.microsoft.com/office/drawing/2014/main" id="{00000000-0008-0000-0500-0000C60F0000}"/>
            </a:ext>
          </a:extLst>
        </xdr:cNvPr>
        <xdr:cNvSpPr txBox="1">
          <a:spLocks noChangeArrowheads="1"/>
        </xdr:cNvSpPr>
      </xdr:nvSpPr>
      <xdr:spPr bwMode="auto">
        <a:xfrm>
          <a:off x="4972050" y="17814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39" name="Text Box 15">
          <a:extLst>
            <a:ext uri="{FF2B5EF4-FFF2-40B4-BE49-F238E27FC236}">
              <a16:creationId xmlns:a16="http://schemas.microsoft.com/office/drawing/2014/main" id="{00000000-0008-0000-0500-0000C7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4040" name="Text Box 15">
          <a:extLst>
            <a:ext uri="{FF2B5EF4-FFF2-40B4-BE49-F238E27FC236}">
              <a16:creationId xmlns:a16="http://schemas.microsoft.com/office/drawing/2014/main" id="{00000000-0008-0000-0500-0000C8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4041" name="Text Box 15">
          <a:extLst>
            <a:ext uri="{FF2B5EF4-FFF2-40B4-BE49-F238E27FC236}">
              <a16:creationId xmlns:a16="http://schemas.microsoft.com/office/drawing/2014/main" id="{00000000-0008-0000-0500-0000C90F0000}"/>
            </a:ext>
          </a:extLst>
        </xdr:cNvPr>
        <xdr:cNvSpPr txBox="1">
          <a:spLocks noChangeArrowheads="1"/>
        </xdr:cNvSpPr>
      </xdr:nvSpPr>
      <xdr:spPr bwMode="auto">
        <a:xfrm>
          <a:off x="4972050" y="17814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42" name="Text Box 15">
          <a:extLst>
            <a:ext uri="{FF2B5EF4-FFF2-40B4-BE49-F238E27FC236}">
              <a16:creationId xmlns:a16="http://schemas.microsoft.com/office/drawing/2014/main" id="{00000000-0008-0000-0500-0000CA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4043" name="Text Box 15">
          <a:extLst>
            <a:ext uri="{FF2B5EF4-FFF2-40B4-BE49-F238E27FC236}">
              <a16:creationId xmlns:a16="http://schemas.microsoft.com/office/drawing/2014/main" id="{00000000-0008-0000-0500-0000CB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4044" name="Text Box 15">
          <a:extLst>
            <a:ext uri="{FF2B5EF4-FFF2-40B4-BE49-F238E27FC236}">
              <a16:creationId xmlns:a16="http://schemas.microsoft.com/office/drawing/2014/main" id="{00000000-0008-0000-0500-0000CC0F0000}"/>
            </a:ext>
          </a:extLst>
        </xdr:cNvPr>
        <xdr:cNvSpPr txBox="1">
          <a:spLocks noChangeArrowheads="1"/>
        </xdr:cNvSpPr>
      </xdr:nvSpPr>
      <xdr:spPr bwMode="auto">
        <a:xfrm>
          <a:off x="4972050" y="17814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45" name="Text Box 15">
          <a:extLst>
            <a:ext uri="{FF2B5EF4-FFF2-40B4-BE49-F238E27FC236}">
              <a16:creationId xmlns:a16="http://schemas.microsoft.com/office/drawing/2014/main" id="{00000000-0008-0000-0500-0000CD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4046" name="Text Box 15">
          <a:extLst>
            <a:ext uri="{FF2B5EF4-FFF2-40B4-BE49-F238E27FC236}">
              <a16:creationId xmlns:a16="http://schemas.microsoft.com/office/drawing/2014/main" id="{00000000-0008-0000-0500-0000CE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47" name="Text Box 15">
          <a:extLst>
            <a:ext uri="{FF2B5EF4-FFF2-40B4-BE49-F238E27FC236}">
              <a16:creationId xmlns:a16="http://schemas.microsoft.com/office/drawing/2014/main" id="{00000000-0008-0000-0500-0000CF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48" name="Text Box 15">
          <a:extLst>
            <a:ext uri="{FF2B5EF4-FFF2-40B4-BE49-F238E27FC236}">
              <a16:creationId xmlns:a16="http://schemas.microsoft.com/office/drawing/2014/main" id="{00000000-0008-0000-0500-0000D0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61691"/>
    <xdr:sp macro="" textlink="">
      <xdr:nvSpPr>
        <xdr:cNvPr id="4049" name="Text Box 15">
          <a:extLst>
            <a:ext uri="{FF2B5EF4-FFF2-40B4-BE49-F238E27FC236}">
              <a16:creationId xmlns:a16="http://schemas.microsoft.com/office/drawing/2014/main" id="{00000000-0008-0000-0500-0000D10F0000}"/>
            </a:ext>
          </a:extLst>
        </xdr:cNvPr>
        <xdr:cNvSpPr txBox="1">
          <a:spLocks noChangeArrowheads="1"/>
        </xdr:cNvSpPr>
      </xdr:nvSpPr>
      <xdr:spPr bwMode="auto">
        <a:xfrm>
          <a:off x="4972050" y="17814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0" name="Text Box 15">
          <a:extLst>
            <a:ext uri="{FF2B5EF4-FFF2-40B4-BE49-F238E27FC236}">
              <a16:creationId xmlns:a16="http://schemas.microsoft.com/office/drawing/2014/main" id="{00000000-0008-0000-0500-0000D2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51" name="Text Box 15">
          <a:extLst>
            <a:ext uri="{FF2B5EF4-FFF2-40B4-BE49-F238E27FC236}">
              <a16:creationId xmlns:a16="http://schemas.microsoft.com/office/drawing/2014/main" id="{00000000-0008-0000-0500-0000D3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8496"/>
    <xdr:sp macro="" textlink="">
      <xdr:nvSpPr>
        <xdr:cNvPr id="4052" name="Text Box 15">
          <a:extLst>
            <a:ext uri="{FF2B5EF4-FFF2-40B4-BE49-F238E27FC236}">
              <a16:creationId xmlns:a16="http://schemas.microsoft.com/office/drawing/2014/main" id="{00000000-0008-0000-0500-0000D40F0000}"/>
            </a:ext>
          </a:extLst>
        </xdr:cNvPr>
        <xdr:cNvSpPr txBox="1">
          <a:spLocks noChangeArrowheads="1"/>
        </xdr:cNvSpPr>
      </xdr:nvSpPr>
      <xdr:spPr bwMode="auto">
        <a:xfrm>
          <a:off x="4972050" y="17814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3" name="Text Box 15">
          <a:extLst>
            <a:ext uri="{FF2B5EF4-FFF2-40B4-BE49-F238E27FC236}">
              <a16:creationId xmlns:a16="http://schemas.microsoft.com/office/drawing/2014/main" id="{00000000-0008-0000-0500-0000D5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54" name="Text Box 15">
          <a:extLst>
            <a:ext uri="{FF2B5EF4-FFF2-40B4-BE49-F238E27FC236}">
              <a16:creationId xmlns:a16="http://schemas.microsoft.com/office/drawing/2014/main" id="{00000000-0008-0000-0500-0000D6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56743"/>
    <xdr:sp macro="" textlink="">
      <xdr:nvSpPr>
        <xdr:cNvPr id="4055" name="Text Box 15">
          <a:extLst>
            <a:ext uri="{FF2B5EF4-FFF2-40B4-BE49-F238E27FC236}">
              <a16:creationId xmlns:a16="http://schemas.microsoft.com/office/drawing/2014/main" id="{00000000-0008-0000-0500-0000D70F0000}"/>
            </a:ext>
          </a:extLst>
        </xdr:cNvPr>
        <xdr:cNvSpPr txBox="1">
          <a:spLocks noChangeArrowheads="1"/>
        </xdr:cNvSpPr>
      </xdr:nvSpPr>
      <xdr:spPr bwMode="auto">
        <a:xfrm>
          <a:off x="4972050" y="17814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6" name="Text Box 15">
          <a:extLst>
            <a:ext uri="{FF2B5EF4-FFF2-40B4-BE49-F238E27FC236}">
              <a16:creationId xmlns:a16="http://schemas.microsoft.com/office/drawing/2014/main" id="{00000000-0008-0000-0500-0000D8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57" name="Text Box 15">
          <a:extLst>
            <a:ext uri="{FF2B5EF4-FFF2-40B4-BE49-F238E27FC236}">
              <a16:creationId xmlns:a16="http://schemas.microsoft.com/office/drawing/2014/main" id="{00000000-0008-0000-0500-0000D9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8" name="Text Box 15">
          <a:extLst>
            <a:ext uri="{FF2B5EF4-FFF2-40B4-BE49-F238E27FC236}">
              <a16:creationId xmlns:a16="http://schemas.microsoft.com/office/drawing/2014/main" id="{00000000-0008-0000-0500-0000DA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9" name="Text Box 15">
          <a:extLst>
            <a:ext uri="{FF2B5EF4-FFF2-40B4-BE49-F238E27FC236}">
              <a16:creationId xmlns:a16="http://schemas.microsoft.com/office/drawing/2014/main" id="{00000000-0008-0000-0500-0000DB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0" name="Text Box 15">
          <a:extLst>
            <a:ext uri="{FF2B5EF4-FFF2-40B4-BE49-F238E27FC236}">
              <a16:creationId xmlns:a16="http://schemas.microsoft.com/office/drawing/2014/main" id="{00000000-0008-0000-0500-0000DC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1" name="Text Box 15">
          <a:extLst>
            <a:ext uri="{FF2B5EF4-FFF2-40B4-BE49-F238E27FC236}">
              <a16:creationId xmlns:a16="http://schemas.microsoft.com/office/drawing/2014/main" id="{00000000-0008-0000-0500-0000DD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2" name="Text Box 15">
          <a:extLst>
            <a:ext uri="{FF2B5EF4-FFF2-40B4-BE49-F238E27FC236}">
              <a16:creationId xmlns:a16="http://schemas.microsoft.com/office/drawing/2014/main" id="{00000000-0008-0000-0500-0000DE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3" name="Text Box 15">
          <a:extLst>
            <a:ext uri="{FF2B5EF4-FFF2-40B4-BE49-F238E27FC236}">
              <a16:creationId xmlns:a16="http://schemas.microsoft.com/office/drawing/2014/main" id="{00000000-0008-0000-0500-0000DF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4" name="Text Box 15">
          <a:extLst>
            <a:ext uri="{FF2B5EF4-FFF2-40B4-BE49-F238E27FC236}">
              <a16:creationId xmlns:a16="http://schemas.microsoft.com/office/drawing/2014/main" id="{00000000-0008-0000-0500-0000E0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4065" name="Text Box 15">
          <a:extLst>
            <a:ext uri="{FF2B5EF4-FFF2-40B4-BE49-F238E27FC236}">
              <a16:creationId xmlns:a16="http://schemas.microsoft.com/office/drawing/2014/main" id="{00000000-0008-0000-0500-0000E1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6" name="Text Box 15">
          <a:extLst>
            <a:ext uri="{FF2B5EF4-FFF2-40B4-BE49-F238E27FC236}">
              <a16:creationId xmlns:a16="http://schemas.microsoft.com/office/drawing/2014/main" id="{00000000-0008-0000-0500-0000E2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4067" name="Text Box 15">
          <a:extLst>
            <a:ext uri="{FF2B5EF4-FFF2-40B4-BE49-F238E27FC236}">
              <a16:creationId xmlns:a16="http://schemas.microsoft.com/office/drawing/2014/main" id="{00000000-0008-0000-0500-0000E3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4068" name="Text Box 15">
          <a:extLst>
            <a:ext uri="{FF2B5EF4-FFF2-40B4-BE49-F238E27FC236}">
              <a16:creationId xmlns:a16="http://schemas.microsoft.com/office/drawing/2014/main" id="{00000000-0008-0000-0500-0000E4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9" name="Text Box 15">
          <a:extLst>
            <a:ext uri="{FF2B5EF4-FFF2-40B4-BE49-F238E27FC236}">
              <a16:creationId xmlns:a16="http://schemas.microsoft.com/office/drawing/2014/main" id="{00000000-0008-0000-0500-0000E5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4070" name="Text Box 15">
          <a:extLst>
            <a:ext uri="{FF2B5EF4-FFF2-40B4-BE49-F238E27FC236}">
              <a16:creationId xmlns:a16="http://schemas.microsoft.com/office/drawing/2014/main" id="{00000000-0008-0000-0500-0000E6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56743"/>
    <xdr:sp macro="" textlink="">
      <xdr:nvSpPr>
        <xdr:cNvPr id="4071" name="Text Box 15">
          <a:extLst>
            <a:ext uri="{FF2B5EF4-FFF2-40B4-BE49-F238E27FC236}">
              <a16:creationId xmlns:a16="http://schemas.microsoft.com/office/drawing/2014/main" id="{00000000-0008-0000-0500-0000E70F0000}"/>
            </a:ext>
          </a:extLst>
        </xdr:cNvPr>
        <xdr:cNvSpPr txBox="1">
          <a:spLocks noChangeArrowheads="1"/>
        </xdr:cNvSpPr>
      </xdr:nvSpPr>
      <xdr:spPr bwMode="auto">
        <a:xfrm>
          <a:off x="4972050" y="20062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2" name="Text Box 15">
          <a:extLst>
            <a:ext uri="{FF2B5EF4-FFF2-40B4-BE49-F238E27FC236}">
              <a16:creationId xmlns:a16="http://schemas.microsoft.com/office/drawing/2014/main" id="{00000000-0008-0000-0500-0000E8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4073" name="Text Box 15">
          <a:extLst>
            <a:ext uri="{FF2B5EF4-FFF2-40B4-BE49-F238E27FC236}">
              <a16:creationId xmlns:a16="http://schemas.microsoft.com/office/drawing/2014/main" id="{00000000-0008-0000-0500-0000E9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4" name="Text Box 15">
          <a:extLst>
            <a:ext uri="{FF2B5EF4-FFF2-40B4-BE49-F238E27FC236}">
              <a16:creationId xmlns:a16="http://schemas.microsoft.com/office/drawing/2014/main" id="{00000000-0008-0000-0500-0000EA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5" name="Text Box 15">
          <a:extLst>
            <a:ext uri="{FF2B5EF4-FFF2-40B4-BE49-F238E27FC236}">
              <a16:creationId xmlns:a16="http://schemas.microsoft.com/office/drawing/2014/main" id="{00000000-0008-0000-0500-0000EB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6" name="Text Box 15">
          <a:extLst>
            <a:ext uri="{FF2B5EF4-FFF2-40B4-BE49-F238E27FC236}">
              <a16:creationId xmlns:a16="http://schemas.microsoft.com/office/drawing/2014/main" id="{00000000-0008-0000-0500-0000EC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7" name="Text Box 15">
          <a:extLst>
            <a:ext uri="{FF2B5EF4-FFF2-40B4-BE49-F238E27FC236}">
              <a16:creationId xmlns:a16="http://schemas.microsoft.com/office/drawing/2014/main" id="{00000000-0008-0000-0500-0000ED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8" name="Text Box 15">
          <a:extLst>
            <a:ext uri="{FF2B5EF4-FFF2-40B4-BE49-F238E27FC236}">
              <a16:creationId xmlns:a16="http://schemas.microsoft.com/office/drawing/2014/main" id="{00000000-0008-0000-0500-0000EE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4079" name="Text Box 15">
          <a:extLst>
            <a:ext uri="{FF2B5EF4-FFF2-40B4-BE49-F238E27FC236}">
              <a16:creationId xmlns:a16="http://schemas.microsoft.com/office/drawing/2014/main" id="{00000000-0008-0000-0500-0000EF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0" name="Text Box 15">
          <a:extLst>
            <a:ext uri="{FF2B5EF4-FFF2-40B4-BE49-F238E27FC236}">
              <a16:creationId xmlns:a16="http://schemas.microsoft.com/office/drawing/2014/main" id="{00000000-0008-0000-0500-0000F0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81" name="Text Box 15">
          <a:extLst>
            <a:ext uri="{FF2B5EF4-FFF2-40B4-BE49-F238E27FC236}">
              <a16:creationId xmlns:a16="http://schemas.microsoft.com/office/drawing/2014/main" id="{00000000-0008-0000-0500-0000F1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4082" name="Text Box 15">
          <a:extLst>
            <a:ext uri="{FF2B5EF4-FFF2-40B4-BE49-F238E27FC236}">
              <a16:creationId xmlns:a16="http://schemas.microsoft.com/office/drawing/2014/main" id="{00000000-0008-0000-0500-0000F2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3" name="Text Box 15">
          <a:extLst>
            <a:ext uri="{FF2B5EF4-FFF2-40B4-BE49-F238E27FC236}">
              <a16:creationId xmlns:a16="http://schemas.microsoft.com/office/drawing/2014/main" id="{00000000-0008-0000-0500-0000F3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84" name="Text Box 15">
          <a:extLst>
            <a:ext uri="{FF2B5EF4-FFF2-40B4-BE49-F238E27FC236}">
              <a16:creationId xmlns:a16="http://schemas.microsoft.com/office/drawing/2014/main" id="{00000000-0008-0000-0500-0000F4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4085" name="Text Box 15">
          <a:extLst>
            <a:ext uri="{FF2B5EF4-FFF2-40B4-BE49-F238E27FC236}">
              <a16:creationId xmlns:a16="http://schemas.microsoft.com/office/drawing/2014/main" id="{00000000-0008-0000-0500-0000F50F0000}"/>
            </a:ext>
          </a:extLst>
        </xdr:cNvPr>
        <xdr:cNvSpPr txBox="1">
          <a:spLocks noChangeArrowheads="1"/>
        </xdr:cNvSpPr>
      </xdr:nvSpPr>
      <xdr:spPr bwMode="auto">
        <a:xfrm>
          <a:off x="4972050" y="20062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6" name="Text Box 15">
          <a:extLst>
            <a:ext uri="{FF2B5EF4-FFF2-40B4-BE49-F238E27FC236}">
              <a16:creationId xmlns:a16="http://schemas.microsoft.com/office/drawing/2014/main" id="{00000000-0008-0000-0500-0000F6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87" name="Text Box 15">
          <a:extLst>
            <a:ext uri="{FF2B5EF4-FFF2-40B4-BE49-F238E27FC236}">
              <a16:creationId xmlns:a16="http://schemas.microsoft.com/office/drawing/2014/main" id="{00000000-0008-0000-0500-0000F7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8" name="Text Box 15">
          <a:extLst>
            <a:ext uri="{FF2B5EF4-FFF2-40B4-BE49-F238E27FC236}">
              <a16:creationId xmlns:a16="http://schemas.microsoft.com/office/drawing/2014/main" id="{00000000-0008-0000-0500-0000F8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9" name="Text Box 15">
          <a:extLst>
            <a:ext uri="{FF2B5EF4-FFF2-40B4-BE49-F238E27FC236}">
              <a16:creationId xmlns:a16="http://schemas.microsoft.com/office/drawing/2014/main" id="{00000000-0008-0000-0500-0000F9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90" name="Text Box 15">
          <a:extLst>
            <a:ext uri="{FF2B5EF4-FFF2-40B4-BE49-F238E27FC236}">
              <a16:creationId xmlns:a16="http://schemas.microsoft.com/office/drawing/2014/main" id="{00000000-0008-0000-0500-0000FA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91" name="Text Box 15">
          <a:extLst>
            <a:ext uri="{FF2B5EF4-FFF2-40B4-BE49-F238E27FC236}">
              <a16:creationId xmlns:a16="http://schemas.microsoft.com/office/drawing/2014/main" id="{00000000-0008-0000-0500-0000FB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92" name="Text Box 15">
          <a:extLst>
            <a:ext uri="{FF2B5EF4-FFF2-40B4-BE49-F238E27FC236}">
              <a16:creationId xmlns:a16="http://schemas.microsoft.com/office/drawing/2014/main" id="{00000000-0008-0000-0500-0000FC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3" name="Text Box 15">
          <a:extLst>
            <a:ext uri="{FF2B5EF4-FFF2-40B4-BE49-F238E27FC236}">
              <a16:creationId xmlns:a16="http://schemas.microsoft.com/office/drawing/2014/main" id="{00000000-0008-0000-0500-0000FD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4" name="Text Box 15">
          <a:extLst>
            <a:ext uri="{FF2B5EF4-FFF2-40B4-BE49-F238E27FC236}">
              <a16:creationId xmlns:a16="http://schemas.microsoft.com/office/drawing/2014/main" id="{00000000-0008-0000-0500-0000FE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5" name="Text Box 15">
          <a:extLst>
            <a:ext uri="{FF2B5EF4-FFF2-40B4-BE49-F238E27FC236}">
              <a16:creationId xmlns:a16="http://schemas.microsoft.com/office/drawing/2014/main" id="{00000000-0008-0000-0500-0000FF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6" name="Text Box 15">
          <a:extLst>
            <a:ext uri="{FF2B5EF4-FFF2-40B4-BE49-F238E27FC236}">
              <a16:creationId xmlns:a16="http://schemas.microsoft.com/office/drawing/2014/main" id="{00000000-0008-0000-0500-000000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7" name="Text Box 15">
          <a:extLst>
            <a:ext uri="{FF2B5EF4-FFF2-40B4-BE49-F238E27FC236}">
              <a16:creationId xmlns:a16="http://schemas.microsoft.com/office/drawing/2014/main" id="{00000000-0008-0000-0500-000001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8" name="Text Box 15">
          <a:extLst>
            <a:ext uri="{FF2B5EF4-FFF2-40B4-BE49-F238E27FC236}">
              <a16:creationId xmlns:a16="http://schemas.microsoft.com/office/drawing/2014/main" id="{00000000-0008-0000-0500-000002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9" name="Text Box 15">
          <a:extLst>
            <a:ext uri="{FF2B5EF4-FFF2-40B4-BE49-F238E27FC236}">
              <a16:creationId xmlns:a16="http://schemas.microsoft.com/office/drawing/2014/main" id="{00000000-0008-0000-0500-000003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100" name="Text Box 15">
          <a:extLst>
            <a:ext uri="{FF2B5EF4-FFF2-40B4-BE49-F238E27FC236}">
              <a16:creationId xmlns:a16="http://schemas.microsoft.com/office/drawing/2014/main" id="{00000000-0008-0000-0500-000004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4101" name="Text Box 15">
          <a:extLst>
            <a:ext uri="{FF2B5EF4-FFF2-40B4-BE49-F238E27FC236}">
              <a16:creationId xmlns:a16="http://schemas.microsoft.com/office/drawing/2014/main" id="{00000000-0008-0000-0500-000005100000}"/>
            </a:ext>
          </a:extLst>
        </xdr:cNvPr>
        <xdr:cNvSpPr txBox="1">
          <a:spLocks noChangeArrowheads="1"/>
        </xdr:cNvSpPr>
      </xdr:nvSpPr>
      <xdr:spPr bwMode="auto">
        <a:xfrm>
          <a:off x="4972050" y="22310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2" name="Text Box 15">
          <a:extLst>
            <a:ext uri="{FF2B5EF4-FFF2-40B4-BE49-F238E27FC236}">
              <a16:creationId xmlns:a16="http://schemas.microsoft.com/office/drawing/2014/main" id="{00000000-0008-0000-0500-000006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4103" name="Text Box 15">
          <a:extLst>
            <a:ext uri="{FF2B5EF4-FFF2-40B4-BE49-F238E27FC236}">
              <a16:creationId xmlns:a16="http://schemas.microsoft.com/office/drawing/2014/main" id="{00000000-0008-0000-0500-000007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4104" name="Text Box 15">
          <a:extLst>
            <a:ext uri="{FF2B5EF4-FFF2-40B4-BE49-F238E27FC236}">
              <a16:creationId xmlns:a16="http://schemas.microsoft.com/office/drawing/2014/main" id="{00000000-0008-0000-0500-000008100000}"/>
            </a:ext>
          </a:extLst>
        </xdr:cNvPr>
        <xdr:cNvSpPr txBox="1">
          <a:spLocks noChangeArrowheads="1"/>
        </xdr:cNvSpPr>
      </xdr:nvSpPr>
      <xdr:spPr bwMode="auto">
        <a:xfrm>
          <a:off x="4972050" y="22310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5" name="Text Box 15">
          <a:extLst>
            <a:ext uri="{FF2B5EF4-FFF2-40B4-BE49-F238E27FC236}">
              <a16:creationId xmlns:a16="http://schemas.microsoft.com/office/drawing/2014/main" id="{00000000-0008-0000-0500-000009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4106" name="Text Box 15">
          <a:extLst>
            <a:ext uri="{FF2B5EF4-FFF2-40B4-BE49-F238E27FC236}">
              <a16:creationId xmlns:a16="http://schemas.microsoft.com/office/drawing/2014/main" id="{00000000-0008-0000-0500-00000A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7" name="Text Box 15">
          <a:extLst>
            <a:ext uri="{FF2B5EF4-FFF2-40B4-BE49-F238E27FC236}">
              <a16:creationId xmlns:a16="http://schemas.microsoft.com/office/drawing/2014/main" id="{00000000-0008-0000-0500-00000B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8" name="Text Box 15">
          <a:extLst>
            <a:ext uri="{FF2B5EF4-FFF2-40B4-BE49-F238E27FC236}">
              <a16:creationId xmlns:a16="http://schemas.microsoft.com/office/drawing/2014/main" id="{00000000-0008-0000-0500-00000C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9" name="Text Box 15">
          <a:extLst>
            <a:ext uri="{FF2B5EF4-FFF2-40B4-BE49-F238E27FC236}">
              <a16:creationId xmlns:a16="http://schemas.microsoft.com/office/drawing/2014/main" id="{00000000-0008-0000-0500-00000D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0" name="Text Box 15">
          <a:extLst>
            <a:ext uri="{FF2B5EF4-FFF2-40B4-BE49-F238E27FC236}">
              <a16:creationId xmlns:a16="http://schemas.microsoft.com/office/drawing/2014/main" id="{00000000-0008-0000-0500-00000E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1" name="Text Box 15">
          <a:extLst>
            <a:ext uri="{FF2B5EF4-FFF2-40B4-BE49-F238E27FC236}">
              <a16:creationId xmlns:a16="http://schemas.microsoft.com/office/drawing/2014/main" id="{00000000-0008-0000-0500-00000F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2" name="Text Box 15">
          <a:extLst>
            <a:ext uri="{FF2B5EF4-FFF2-40B4-BE49-F238E27FC236}">
              <a16:creationId xmlns:a16="http://schemas.microsoft.com/office/drawing/2014/main" id="{00000000-0008-0000-0500-000010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3" name="Text Box 15">
          <a:extLst>
            <a:ext uri="{FF2B5EF4-FFF2-40B4-BE49-F238E27FC236}">
              <a16:creationId xmlns:a16="http://schemas.microsoft.com/office/drawing/2014/main" id="{00000000-0008-0000-0500-000011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4" name="Text Box 15">
          <a:extLst>
            <a:ext uri="{FF2B5EF4-FFF2-40B4-BE49-F238E27FC236}">
              <a16:creationId xmlns:a16="http://schemas.microsoft.com/office/drawing/2014/main" id="{00000000-0008-0000-0500-000012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8496"/>
    <xdr:sp macro="" textlink="">
      <xdr:nvSpPr>
        <xdr:cNvPr id="4115" name="Text Box 15">
          <a:extLst>
            <a:ext uri="{FF2B5EF4-FFF2-40B4-BE49-F238E27FC236}">
              <a16:creationId xmlns:a16="http://schemas.microsoft.com/office/drawing/2014/main" id="{00000000-0008-0000-0500-000013100000}"/>
            </a:ext>
          </a:extLst>
        </xdr:cNvPr>
        <xdr:cNvSpPr txBox="1">
          <a:spLocks noChangeArrowheads="1"/>
        </xdr:cNvSpPr>
      </xdr:nvSpPr>
      <xdr:spPr bwMode="auto">
        <a:xfrm>
          <a:off x="4972050" y="22310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6" name="Text Box 15">
          <a:extLst>
            <a:ext uri="{FF2B5EF4-FFF2-40B4-BE49-F238E27FC236}">
              <a16:creationId xmlns:a16="http://schemas.microsoft.com/office/drawing/2014/main" id="{00000000-0008-0000-0500-000014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4117" name="Text Box 15">
          <a:extLst>
            <a:ext uri="{FF2B5EF4-FFF2-40B4-BE49-F238E27FC236}">
              <a16:creationId xmlns:a16="http://schemas.microsoft.com/office/drawing/2014/main" id="{00000000-0008-0000-0500-000015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56743"/>
    <xdr:sp macro="" textlink="">
      <xdr:nvSpPr>
        <xdr:cNvPr id="4118" name="Text Box 15">
          <a:extLst>
            <a:ext uri="{FF2B5EF4-FFF2-40B4-BE49-F238E27FC236}">
              <a16:creationId xmlns:a16="http://schemas.microsoft.com/office/drawing/2014/main" id="{00000000-0008-0000-0500-000016100000}"/>
            </a:ext>
          </a:extLst>
        </xdr:cNvPr>
        <xdr:cNvSpPr txBox="1">
          <a:spLocks noChangeArrowheads="1"/>
        </xdr:cNvSpPr>
      </xdr:nvSpPr>
      <xdr:spPr bwMode="auto">
        <a:xfrm>
          <a:off x="4972050" y="22310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9" name="Text Box 15">
          <a:extLst>
            <a:ext uri="{FF2B5EF4-FFF2-40B4-BE49-F238E27FC236}">
              <a16:creationId xmlns:a16="http://schemas.microsoft.com/office/drawing/2014/main" id="{00000000-0008-0000-0500-000017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4120" name="Text Box 15">
          <a:extLst>
            <a:ext uri="{FF2B5EF4-FFF2-40B4-BE49-F238E27FC236}">
              <a16:creationId xmlns:a16="http://schemas.microsoft.com/office/drawing/2014/main" id="{00000000-0008-0000-0500-000018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1" name="Text Box 15">
          <a:extLst>
            <a:ext uri="{FF2B5EF4-FFF2-40B4-BE49-F238E27FC236}">
              <a16:creationId xmlns:a16="http://schemas.microsoft.com/office/drawing/2014/main" id="{00000000-0008-0000-0500-000019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2" name="Text Box 15">
          <a:extLst>
            <a:ext uri="{FF2B5EF4-FFF2-40B4-BE49-F238E27FC236}">
              <a16:creationId xmlns:a16="http://schemas.microsoft.com/office/drawing/2014/main" id="{00000000-0008-0000-0500-00001A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3" name="Text Box 15">
          <a:extLst>
            <a:ext uri="{FF2B5EF4-FFF2-40B4-BE49-F238E27FC236}">
              <a16:creationId xmlns:a16="http://schemas.microsoft.com/office/drawing/2014/main" id="{00000000-0008-0000-0500-00001B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4" name="Text Box 15">
          <a:extLst>
            <a:ext uri="{FF2B5EF4-FFF2-40B4-BE49-F238E27FC236}">
              <a16:creationId xmlns:a16="http://schemas.microsoft.com/office/drawing/2014/main" id="{00000000-0008-0000-0500-00001C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5" name="Text Box 15">
          <a:extLst>
            <a:ext uri="{FF2B5EF4-FFF2-40B4-BE49-F238E27FC236}">
              <a16:creationId xmlns:a16="http://schemas.microsoft.com/office/drawing/2014/main" id="{00000000-0008-0000-0500-00001D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6" name="Text Box 15">
          <a:extLst>
            <a:ext uri="{FF2B5EF4-FFF2-40B4-BE49-F238E27FC236}">
              <a16:creationId xmlns:a16="http://schemas.microsoft.com/office/drawing/2014/main" id="{00000000-0008-0000-0500-00001E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7" name="Text Box 15">
          <a:extLst>
            <a:ext uri="{FF2B5EF4-FFF2-40B4-BE49-F238E27FC236}">
              <a16:creationId xmlns:a16="http://schemas.microsoft.com/office/drawing/2014/main" id="{00000000-0008-0000-0500-00001F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8" name="Text Box 15">
          <a:extLst>
            <a:ext uri="{FF2B5EF4-FFF2-40B4-BE49-F238E27FC236}">
              <a16:creationId xmlns:a16="http://schemas.microsoft.com/office/drawing/2014/main" id="{00000000-0008-0000-0500-000020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9" name="Text Box 15">
          <a:extLst>
            <a:ext uri="{FF2B5EF4-FFF2-40B4-BE49-F238E27FC236}">
              <a16:creationId xmlns:a16="http://schemas.microsoft.com/office/drawing/2014/main" id="{00000000-0008-0000-0500-000021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0" name="Text Box 15">
          <a:extLst>
            <a:ext uri="{FF2B5EF4-FFF2-40B4-BE49-F238E27FC236}">
              <a16:creationId xmlns:a16="http://schemas.microsoft.com/office/drawing/2014/main" id="{00000000-0008-0000-0500-000022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1" name="Text Box 15">
          <a:extLst>
            <a:ext uri="{FF2B5EF4-FFF2-40B4-BE49-F238E27FC236}">
              <a16:creationId xmlns:a16="http://schemas.microsoft.com/office/drawing/2014/main" id="{00000000-0008-0000-0500-000023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2" name="Text Box 15">
          <a:extLst>
            <a:ext uri="{FF2B5EF4-FFF2-40B4-BE49-F238E27FC236}">
              <a16:creationId xmlns:a16="http://schemas.microsoft.com/office/drawing/2014/main" id="{00000000-0008-0000-0500-000024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3" name="Text Box 15">
          <a:extLst>
            <a:ext uri="{FF2B5EF4-FFF2-40B4-BE49-F238E27FC236}">
              <a16:creationId xmlns:a16="http://schemas.microsoft.com/office/drawing/2014/main" id="{00000000-0008-0000-0500-000025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4" name="Text Box 15">
          <a:extLst>
            <a:ext uri="{FF2B5EF4-FFF2-40B4-BE49-F238E27FC236}">
              <a16:creationId xmlns:a16="http://schemas.microsoft.com/office/drawing/2014/main" id="{00000000-0008-0000-0500-000026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5" name="Text Box 15">
          <a:extLst>
            <a:ext uri="{FF2B5EF4-FFF2-40B4-BE49-F238E27FC236}">
              <a16:creationId xmlns:a16="http://schemas.microsoft.com/office/drawing/2014/main" id="{00000000-0008-0000-0500-000027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6" name="Text Box 15">
          <a:extLst>
            <a:ext uri="{FF2B5EF4-FFF2-40B4-BE49-F238E27FC236}">
              <a16:creationId xmlns:a16="http://schemas.microsoft.com/office/drawing/2014/main" id="{00000000-0008-0000-0500-000028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7" name="Text Box 15">
          <a:extLst>
            <a:ext uri="{FF2B5EF4-FFF2-40B4-BE49-F238E27FC236}">
              <a16:creationId xmlns:a16="http://schemas.microsoft.com/office/drawing/2014/main" id="{00000000-0008-0000-0500-000029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8" name="Text Box 15">
          <a:extLst>
            <a:ext uri="{FF2B5EF4-FFF2-40B4-BE49-F238E27FC236}">
              <a16:creationId xmlns:a16="http://schemas.microsoft.com/office/drawing/2014/main" id="{00000000-0008-0000-0500-00002A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4139" name="Text Box 15">
          <a:extLst>
            <a:ext uri="{FF2B5EF4-FFF2-40B4-BE49-F238E27FC236}">
              <a16:creationId xmlns:a16="http://schemas.microsoft.com/office/drawing/2014/main" id="{00000000-0008-0000-0500-00002B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0" name="Text Box 15">
          <a:extLst>
            <a:ext uri="{FF2B5EF4-FFF2-40B4-BE49-F238E27FC236}">
              <a16:creationId xmlns:a16="http://schemas.microsoft.com/office/drawing/2014/main" id="{00000000-0008-0000-0500-00002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141" name="Text Box 15">
          <a:extLst>
            <a:ext uri="{FF2B5EF4-FFF2-40B4-BE49-F238E27FC236}">
              <a16:creationId xmlns:a16="http://schemas.microsoft.com/office/drawing/2014/main" id="{00000000-0008-0000-0500-00002D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4142" name="Text Box 15">
          <a:extLst>
            <a:ext uri="{FF2B5EF4-FFF2-40B4-BE49-F238E27FC236}">
              <a16:creationId xmlns:a16="http://schemas.microsoft.com/office/drawing/2014/main" id="{00000000-0008-0000-0500-00002E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3" name="Text Box 15">
          <a:extLst>
            <a:ext uri="{FF2B5EF4-FFF2-40B4-BE49-F238E27FC236}">
              <a16:creationId xmlns:a16="http://schemas.microsoft.com/office/drawing/2014/main" id="{00000000-0008-0000-0500-00002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144" name="Text Box 15">
          <a:extLst>
            <a:ext uri="{FF2B5EF4-FFF2-40B4-BE49-F238E27FC236}">
              <a16:creationId xmlns:a16="http://schemas.microsoft.com/office/drawing/2014/main" id="{00000000-0008-0000-0500-000030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56743"/>
    <xdr:sp macro="" textlink="">
      <xdr:nvSpPr>
        <xdr:cNvPr id="4145" name="Text Box 15">
          <a:extLst>
            <a:ext uri="{FF2B5EF4-FFF2-40B4-BE49-F238E27FC236}">
              <a16:creationId xmlns:a16="http://schemas.microsoft.com/office/drawing/2014/main" id="{00000000-0008-0000-0500-000031100000}"/>
            </a:ext>
          </a:extLst>
        </xdr:cNvPr>
        <xdr:cNvSpPr txBox="1">
          <a:spLocks noChangeArrowheads="1"/>
        </xdr:cNvSpPr>
      </xdr:nvSpPr>
      <xdr:spPr bwMode="auto">
        <a:xfrm>
          <a:off x="4972050" y="24558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6" name="Text Box 15">
          <a:extLst>
            <a:ext uri="{FF2B5EF4-FFF2-40B4-BE49-F238E27FC236}">
              <a16:creationId xmlns:a16="http://schemas.microsoft.com/office/drawing/2014/main" id="{00000000-0008-0000-0500-000032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147" name="Text Box 15">
          <a:extLst>
            <a:ext uri="{FF2B5EF4-FFF2-40B4-BE49-F238E27FC236}">
              <a16:creationId xmlns:a16="http://schemas.microsoft.com/office/drawing/2014/main" id="{00000000-0008-0000-0500-000033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8" name="Text Box 15">
          <a:extLst>
            <a:ext uri="{FF2B5EF4-FFF2-40B4-BE49-F238E27FC236}">
              <a16:creationId xmlns:a16="http://schemas.microsoft.com/office/drawing/2014/main" id="{00000000-0008-0000-0500-000034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9" name="Text Box 15">
          <a:extLst>
            <a:ext uri="{FF2B5EF4-FFF2-40B4-BE49-F238E27FC236}">
              <a16:creationId xmlns:a16="http://schemas.microsoft.com/office/drawing/2014/main" id="{00000000-0008-0000-0500-000035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0" name="Text Box 15">
          <a:extLst>
            <a:ext uri="{FF2B5EF4-FFF2-40B4-BE49-F238E27FC236}">
              <a16:creationId xmlns:a16="http://schemas.microsoft.com/office/drawing/2014/main" id="{00000000-0008-0000-0500-000036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1" name="Text Box 15">
          <a:extLst>
            <a:ext uri="{FF2B5EF4-FFF2-40B4-BE49-F238E27FC236}">
              <a16:creationId xmlns:a16="http://schemas.microsoft.com/office/drawing/2014/main" id="{00000000-0008-0000-0500-000037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2" name="Text Box 15">
          <a:extLst>
            <a:ext uri="{FF2B5EF4-FFF2-40B4-BE49-F238E27FC236}">
              <a16:creationId xmlns:a16="http://schemas.microsoft.com/office/drawing/2014/main" id="{00000000-0008-0000-0500-000038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3" name="Text Box 15">
          <a:extLst>
            <a:ext uri="{FF2B5EF4-FFF2-40B4-BE49-F238E27FC236}">
              <a16:creationId xmlns:a16="http://schemas.microsoft.com/office/drawing/2014/main" id="{00000000-0008-0000-0500-000039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4" name="Text Box 15">
          <a:extLst>
            <a:ext uri="{FF2B5EF4-FFF2-40B4-BE49-F238E27FC236}">
              <a16:creationId xmlns:a16="http://schemas.microsoft.com/office/drawing/2014/main" id="{00000000-0008-0000-0500-00003A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5" name="Text Box 15">
          <a:extLst>
            <a:ext uri="{FF2B5EF4-FFF2-40B4-BE49-F238E27FC236}">
              <a16:creationId xmlns:a16="http://schemas.microsoft.com/office/drawing/2014/main" id="{00000000-0008-0000-0500-00003B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6" name="Text Box 15">
          <a:extLst>
            <a:ext uri="{FF2B5EF4-FFF2-40B4-BE49-F238E27FC236}">
              <a16:creationId xmlns:a16="http://schemas.microsoft.com/office/drawing/2014/main" id="{00000000-0008-0000-0500-00003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7" name="Text Box 15">
          <a:extLst>
            <a:ext uri="{FF2B5EF4-FFF2-40B4-BE49-F238E27FC236}">
              <a16:creationId xmlns:a16="http://schemas.microsoft.com/office/drawing/2014/main" id="{00000000-0008-0000-0500-00003D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158" name="Text Box 15">
          <a:extLst>
            <a:ext uri="{FF2B5EF4-FFF2-40B4-BE49-F238E27FC236}">
              <a16:creationId xmlns:a16="http://schemas.microsoft.com/office/drawing/2014/main" id="{00000000-0008-0000-0500-00003E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9" name="Text Box 15">
          <a:extLst>
            <a:ext uri="{FF2B5EF4-FFF2-40B4-BE49-F238E27FC236}">
              <a16:creationId xmlns:a16="http://schemas.microsoft.com/office/drawing/2014/main" id="{00000000-0008-0000-0500-00003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60" name="Text Box 15">
          <a:extLst>
            <a:ext uri="{FF2B5EF4-FFF2-40B4-BE49-F238E27FC236}">
              <a16:creationId xmlns:a16="http://schemas.microsoft.com/office/drawing/2014/main" id="{00000000-0008-0000-0500-000040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161" name="Text Box 15">
          <a:extLst>
            <a:ext uri="{FF2B5EF4-FFF2-40B4-BE49-F238E27FC236}">
              <a16:creationId xmlns:a16="http://schemas.microsoft.com/office/drawing/2014/main" id="{00000000-0008-0000-0500-000041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2" name="Text Box 15">
          <a:extLst>
            <a:ext uri="{FF2B5EF4-FFF2-40B4-BE49-F238E27FC236}">
              <a16:creationId xmlns:a16="http://schemas.microsoft.com/office/drawing/2014/main" id="{00000000-0008-0000-0500-000042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63" name="Text Box 15">
          <a:extLst>
            <a:ext uri="{FF2B5EF4-FFF2-40B4-BE49-F238E27FC236}">
              <a16:creationId xmlns:a16="http://schemas.microsoft.com/office/drawing/2014/main" id="{00000000-0008-0000-0500-000043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4164" name="Text Box 15">
          <a:extLst>
            <a:ext uri="{FF2B5EF4-FFF2-40B4-BE49-F238E27FC236}">
              <a16:creationId xmlns:a16="http://schemas.microsoft.com/office/drawing/2014/main" id="{00000000-0008-0000-0500-000044100000}"/>
            </a:ext>
          </a:extLst>
        </xdr:cNvPr>
        <xdr:cNvSpPr txBox="1">
          <a:spLocks noChangeArrowheads="1"/>
        </xdr:cNvSpPr>
      </xdr:nvSpPr>
      <xdr:spPr bwMode="auto">
        <a:xfrm>
          <a:off x="4972050" y="24558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5" name="Text Box 15">
          <a:extLst>
            <a:ext uri="{FF2B5EF4-FFF2-40B4-BE49-F238E27FC236}">
              <a16:creationId xmlns:a16="http://schemas.microsoft.com/office/drawing/2014/main" id="{00000000-0008-0000-0500-000045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371475</xdr:rowOff>
    </xdr:from>
    <xdr:ext cx="95250" cy="444331"/>
    <xdr:sp macro="" textlink="">
      <xdr:nvSpPr>
        <xdr:cNvPr id="4166" name="Text Box 15">
          <a:extLst>
            <a:ext uri="{FF2B5EF4-FFF2-40B4-BE49-F238E27FC236}">
              <a16:creationId xmlns:a16="http://schemas.microsoft.com/office/drawing/2014/main" id="{00000000-0008-0000-0500-000046100000}"/>
            </a:ext>
          </a:extLst>
        </xdr:cNvPr>
        <xdr:cNvSpPr txBox="1">
          <a:spLocks noChangeArrowheads="1"/>
        </xdr:cNvSpPr>
      </xdr:nvSpPr>
      <xdr:spPr bwMode="auto">
        <a:xfrm>
          <a:off x="4762500" y="274605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7" name="Text Box 15">
          <a:extLst>
            <a:ext uri="{FF2B5EF4-FFF2-40B4-BE49-F238E27FC236}">
              <a16:creationId xmlns:a16="http://schemas.microsoft.com/office/drawing/2014/main" id="{00000000-0008-0000-0500-000047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8" name="Text Box 15">
          <a:extLst>
            <a:ext uri="{FF2B5EF4-FFF2-40B4-BE49-F238E27FC236}">
              <a16:creationId xmlns:a16="http://schemas.microsoft.com/office/drawing/2014/main" id="{00000000-0008-0000-0500-000048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9" name="Text Box 15">
          <a:extLst>
            <a:ext uri="{FF2B5EF4-FFF2-40B4-BE49-F238E27FC236}">
              <a16:creationId xmlns:a16="http://schemas.microsoft.com/office/drawing/2014/main" id="{00000000-0008-0000-0500-000049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0" name="Text Box 15">
          <a:extLst>
            <a:ext uri="{FF2B5EF4-FFF2-40B4-BE49-F238E27FC236}">
              <a16:creationId xmlns:a16="http://schemas.microsoft.com/office/drawing/2014/main" id="{00000000-0008-0000-0500-00004A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1" name="Text Box 15">
          <a:extLst>
            <a:ext uri="{FF2B5EF4-FFF2-40B4-BE49-F238E27FC236}">
              <a16:creationId xmlns:a16="http://schemas.microsoft.com/office/drawing/2014/main" id="{00000000-0008-0000-0500-00004B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2" name="Text Box 15">
          <a:extLst>
            <a:ext uri="{FF2B5EF4-FFF2-40B4-BE49-F238E27FC236}">
              <a16:creationId xmlns:a16="http://schemas.microsoft.com/office/drawing/2014/main" id="{00000000-0008-0000-0500-00004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3" name="Text Box 15">
          <a:extLst>
            <a:ext uri="{FF2B5EF4-FFF2-40B4-BE49-F238E27FC236}">
              <a16:creationId xmlns:a16="http://schemas.microsoft.com/office/drawing/2014/main" id="{00000000-0008-0000-0500-00004D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4" name="Text Box 15">
          <a:extLst>
            <a:ext uri="{FF2B5EF4-FFF2-40B4-BE49-F238E27FC236}">
              <a16:creationId xmlns:a16="http://schemas.microsoft.com/office/drawing/2014/main" id="{00000000-0008-0000-0500-00004E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5" name="Text Box 15">
          <a:extLst>
            <a:ext uri="{FF2B5EF4-FFF2-40B4-BE49-F238E27FC236}">
              <a16:creationId xmlns:a16="http://schemas.microsoft.com/office/drawing/2014/main" id="{00000000-0008-0000-0500-00004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6" name="Text Box 15">
          <a:extLst>
            <a:ext uri="{FF2B5EF4-FFF2-40B4-BE49-F238E27FC236}">
              <a16:creationId xmlns:a16="http://schemas.microsoft.com/office/drawing/2014/main" id="{00000000-0008-0000-0500-000050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7" name="Text Box 15">
          <a:extLst>
            <a:ext uri="{FF2B5EF4-FFF2-40B4-BE49-F238E27FC236}">
              <a16:creationId xmlns:a16="http://schemas.microsoft.com/office/drawing/2014/main" id="{00000000-0008-0000-0500-000051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8" name="Text Box 15">
          <a:extLst>
            <a:ext uri="{FF2B5EF4-FFF2-40B4-BE49-F238E27FC236}">
              <a16:creationId xmlns:a16="http://schemas.microsoft.com/office/drawing/2014/main" id="{00000000-0008-0000-0500-000052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9" name="Text Box 15">
          <a:extLst>
            <a:ext uri="{FF2B5EF4-FFF2-40B4-BE49-F238E27FC236}">
              <a16:creationId xmlns:a16="http://schemas.microsoft.com/office/drawing/2014/main" id="{00000000-0008-0000-0500-000053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0" name="Text Box 15">
          <a:extLst>
            <a:ext uri="{FF2B5EF4-FFF2-40B4-BE49-F238E27FC236}">
              <a16:creationId xmlns:a16="http://schemas.microsoft.com/office/drawing/2014/main" id="{00000000-0008-0000-0500-000054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1" name="Text Box 15">
          <a:extLst>
            <a:ext uri="{FF2B5EF4-FFF2-40B4-BE49-F238E27FC236}">
              <a16:creationId xmlns:a16="http://schemas.microsoft.com/office/drawing/2014/main" id="{00000000-0008-0000-0500-000055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2" name="Text Box 15">
          <a:extLst>
            <a:ext uri="{FF2B5EF4-FFF2-40B4-BE49-F238E27FC236}">
              <a16:creationId xmlns:a16="http://schemas.microsoft.com/office/drawing/2014/main" id="{00000000-0008-0000-0500-000056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3" name="Text Box 15">
          <a:extLst>
            <a:ext uri="{FF2B5EF4-FFF2-40B4-BE49-F238E27FC236}">
              <a16:creationId xmlns:a16="http://schemas.microsoft.com/office/drawing/2014/main" id="{00000000-0008-0000-0500-000057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4" name="Text Box 15">
          <a:extLst>
            <a:ext uri="{FF2B5EF4-FFF2-40B4-BE49-F238E27FC236}">
              <a16:creationId xmlns:a16="http://schemas.microsoft.com/office/drawing/2014/main" id="{00000000-0008-0000-0500-000058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5" name="Text Box 15">
          <a:extLst>
            <a:ext uri="{FF2B5EF4-FFF2-40B4-BE49-F238E27FC236}">
              <a16:creationId xmlns:a16="http://schemas.microsoft.com/office/drawing/2014/main" id="{00000000-0008-0000-0500-000059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6" name="Text Box 15">
          <a:extLst>
            <a:ext uri="{FF2B5EF4-FFF2-40B4-BE49-F238E27FC236}">
              <a16:creationId xmlns:a16="http://schemas.microsoft.com/office/drawing/2014/main" id="{00000000-0008-0000-0500-00005A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7" name="Text Box 15">
          <a:extLst>
            <a:ext uri="{FF2B5EF4-FFF2-40B4-BE49-F238E27FC236}">
              <a16:creationId xmlns:a16="http://schemas.microsoft.com/office/drawing/2014/main" id="{00000000-0008-0000-0500-00005B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8" name="Text Box 15">
          <a:extLst>
            <a:ext uri="{FF2B5EF4-FFF2-40B4-BE49-F238E27FC236}">
              <a16:creationId xmlns:a16="http://schemas.microsoft.com/office/drawing/2014/main" id="{00000000-0008-0000-0500-00005C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9" name="Text Box 15">
          <a:extLst>
            <a:ext uri="{FF2B5EF4-FFF2-40B4-BE49-F238E27FC236}">
              <a16:creationId xmlns:a16="http://schemas.microsoft.com/office/drawing/2014/main" id="{00000000-0008-0000-0500-00005D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4190" name="Text Box 15">
          <a:extLst>
            <a:ext uri="{FF2B5EF4-FFF2-40B4-BE49-F238E27FC236}">
              <a16:creationId xmlns:a16="http://schemas.microsoft.com/office/drawing/2014/main" id="{00000000-0008-0000-0500-00005E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91" name="Text Box 15">
          <a:extLst>
            <a:ext uri="{FF2B5EF4-FFF2-40B4-BE49-F238E27FC236}">
              <a16:creationId xmlns:a16="http://schemas.microsoft.com/office/drawing/2014/main" id="{00000000-0008-0000-0500-00005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192" name="Text Box 15">
          <a:extLst>
            <a:ext uri="{FF2B5EF4-FFF2-40B4-BE49-F238E27FC236}">
              <a16:creationId xmlns:a16="http://schemas.microsoft.com/office/drawing/2014/main" id="{00000000-0008-0000-0500-000060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4193" name="Text Box 15">
          <a:extLst>
            <a:ext uri="{FF2B5EF4-FFF2-40B4-BE49-F238E27FC236}">
              <a16:creationId xmlns:a16="http://schemas.microsoft.com/office/drawing/2014/main" id="{00000000-0008-0000-0500-000061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94" name="Text Box 15">
          <a:extLst>
            <a:ext uri="{FF2B5EF4-FFF2-40B4-BE49-F238E27FC236}">
              <a16:creationId xmlns:a16="http://schemas.microsoft.com/office/drawing/2014/main" id="{00000000-0008-0000-0500-00006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195" name="Text Box 15">
          <a:extLst>
            <a:ext uri="{FF2B5EF4-FFF2-40B4-BE49-F238E27FC236}">
              <a16:creationId xmlns:a16="http://schemas.microsoft.com/office/drawing/2014/main" id="{00000000-0008-0000-0500-000063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4196" name="Text Box 15">
          <a:extLst>
            <a:ext uri="{FF2B5EF4-FFF2-40B4-BE49-F238E27FC236}">
              <a16:creationId xmlns:a16="http://schemas.microsoft.com/office/drawing/2014/main" id="{00000000-0008-0000-0500-000064100000}"/>
            </a:ext>
          </a:extLst>
        </xdr:cNvPr>
        <xdr:cNvSpPr txBox="1">
          <a:spLocks noChangeArrowheads="1"/>
        </xdr:cNvSpPr>
      </xdr:nvSpPr>
      <xdr:spPr bwMode="auto">
        <a:xfrm>
          <a:off x="4972050" y="26806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97" name="Text Box 15">
          <a:extLst>
            <a:ext uri="{FF2B5EF4-FFF2-40B4-BE49-F238E27FC236}">
              <a16:creationId xmlns:a16="http://schemas.microsoft.com/office/drawing/2014/main" id="{00000000-0008-0000-0500-00006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198" name="Text Box 15">
          <a:extLst>
            <a:ext uri="{FF2B5EF4-FFF2-40B4-BE49-F238E27FC236}">
              <a16:creationId xmlns:a16="http://schemas.microsoft.com/office/drawing/2014/main" id="{00000000-0008-0000-0500-000066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99" name="Text Box 15">
          <a:extLst>
            <a:ext uri="{FF2B5EF4-FFF2-40B4-BE49-F238E27FC236}">
              <a16:creationId xmlns:a16="http://schemas.microsoft.com/office/drawing/2014/main" id="{00000000-0008-0000-0500-000067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0" name="Text Box 15">
          <a:extLst>
            <a:ext uri="{FF2B5EF4-FFF2-40B4-BE49-F238E27FC236}">
              <a16:creationId xmlns:a16="http://schemas.microsoft.com/office/drawing/2014/main" id="{00000000-0008-0000-0500-00006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1" name="Text Box 15">
          <a:extLst>
            <a:ext uri="{FF2B5EF4-FFF2-40B4-BE49-F238E27FC236}">
              <a16:creationId xmlns:a16="http://schemas.microsoft.com/office/drawing/2014/main" id="{00000000-0008-0000-0500-000069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2" name="Text Box 15">
          <a:extLst>
            <a:ext uri="{FF2B5EF4-FFF2-40B4-BE49-F238E27FC236}">
              <a16:creationId xmlns:a16="http://schemas.microsoft.com/office/drawing/2014/main" id="{00000000-0008-0000-0500-00006A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3" name="Text Box 15">
          <a:extLst>
            <a:ext uri="{FF2B5EF4-FFF2-40B4-BE49-F238E27FC236}">
              <a16:creationId xmlns:a16="http://schemas.microsoft.com/office/drawing/2014/main" id="{00000000-0008-0000-0500-00006B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4" name="Text Box 15">
          <a:extLst>
            <a:ext uri="{FF2B5EF4-FFF2-40B4-BE49-F238E27FC236}">
              <a16:creationId xmlns:a16="http://schemas.microsoft.com/office/drawing/2014/main" id="{00000000-0008-0000-0500-00006C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5" name="Text Box 15">
          <a:extLst>
            <a:ext uri="{FF2B5EF4-FFF2-40B4-BE49-F238E27FC236}">
              <a16:creationId xmlns:a16="http://schemas.microsoft.com/office/drawing/2014/main" id="{00000000-0008-0000-0500-00006D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6" name="Text Box 15">
          <a:extLst>
            <a:ext uri="{FF2B5EF4-FFF2-40B4-BE49-F238E27FC236}">
              <a16:creationId xmlns:a16="http://schemas.microsoft.com/office/drawing/2014/main" id="{00000000-0008-0000-0500-00006E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7" name="Text Box 15">
          <a:extLst>
            <a:ext uri="{FF2B5EF4-FFF2-40B4-BE49-F238E27FC236}">
              <a16:creationId xmlns:a16="http://schemas.microsoft.com/office/drawing/2014/main" id="{00000000-0008-0000-0500-00006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8" name="Text Box 15">
          <a:extLst>
            <a:ext uri="{FF2B5EF4-FFF2-40B4-BE49-F238E27FC236}">
              <a16:creationId xmlns:a16="http://schemas.microsoft.com/office/drawing/2014/main" id="{00000000-0008-0000-0500-000070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9" name="Text Box 15">
          <a:extLst>
            <a:ext uri="{FF2B5EF4-FFF2-40B4-BE49-F238E27FC236}">
              <a16:creationId xmlns:a16="http://schemas.microsoft.com/office/drawing/2014/main" id="{00000000-0008-0000-0500-000071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10" name="Text Box 15">
          <a:extLst>
            <a:ext uri="{FF2B5EF4-FFF2-40B4-BE49-F238E27FC236}">
              <a16:creationId xmlns:a16="http://schemas.microsoft.com/office/drawing/2014/main" id="{00000000-0008-0000-0500-00007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11" name="Text Box 15">
          <a:extLst>
            <a:ext uri="{FF2B5EF4-FFF2-40B4-BE49-F238E27FC236}">
              <a16:creationId xmlns:a16="http://schemas.microsoft.com/office/drawing/2014/main" id="{00000000-0008-0000-0500-000073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212" name="Text Box 15">
          <a:extLst>
            <a:ext uri="{FF2B5EF4-FFF2-40B4-BE49-F238E27FC236}">
              <a16:creationId xmlns:a16="http://schemas.microsoft.com/office/drawing/2014/main" id="{00000000-0008-0000-0500-000074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3" name="Text Box 15">
          <a:extLst>
            <a:ext uri="{FF2B5EF4-FFF2-40B4-BE49-F238E27FC236}">
              <a16:creationId xmlns:a16="http://schemas.microsoft.com/office/drawing/2014/main" id="{00000000-0008-0000-0500-00007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214" name="Text Box 15">
          <a:extLst>
            <a:ext uri="{FF2B5EF4-FFF2-40B4-BE49-F238E27FC236}">
              <a16:creationId xmlns:a16="http://schemas.microsoft.com/office/drawing/2014/main" id="{00000000-0008-0000-0500-000076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215" name="Text Box 15">
          <a:extLst>
            <a:ext uri="{FF2B5EF4-FFF2-40B4-BE49-F238E27FC236}">
              <a16:creationId xmlns:a16="http://schemas.microsoft.com/office/drawing/2014/main" id="{00000000-0008-0000-0500-000077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6" name="Text Box 15">
          <a:extLst>
            <a:ext uri="{FF2B5EF4-FFF2-40B4-BE49-F238E27FC236}">
              <a16:creationId xmlns:a16="http://schemas.microsoft.com/office/drawing/2014/main" id="{00000000-0008-0000-0500-00007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217" name="Text Box 15">
          <a:extLst>
            <a:ext uri="{FF2B5EF4-FFF2-40B4-BE49-F238E27FC236}">
              <a16:creationId xmlns:a16="http://schemas.microsoft.com/office/drawing/2014/main" id="{00000000-0008-0000-0500-000079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56743"/>
    <xdr:sp macro="" textlink="">
      <xdr:nvSpPr>
        <xdr:cNvPr id="4218" name="Text Box 15">
          <a:extLst>
            <a:ext uri="{FF2B5EF4-FFF2-40B4-BE49-F238E27FC236}">
              <a16:creationId xmlns:a16="http://schemas.microsoft.com/office/drawing/2014/main" id="{00000000-0008-0000-0500-00007A100000}"/>
            </a:ext>
          </a:extLst>
        </xdr:cNvPr>
        <xdr:cNvSpPr txBox="1">
          <a:spLocks noChangeArrowheads="1"/>
        </xdr:cNvSpPr>
      </xdr:nvSpPr>
      <xdr:spPr bwMode="auto">
        <a:xfrm>
          <a:off x="4972050" y="26806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9" name="Text Box 15">
          <a:extLst>
            <a:ext uri="{FF2B5EF4-FFF2-40B4-BE49-F238E27FC236}">
              <a16:creationId xmlns:a16="http://schemas.microsoft.com/office/drawing/2014/main" id="{00000000-0008-0000-0500-00007B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220" name="Text Box 15">
          <a:extLst>
            <a:ext uri="{FF2B5EF4-FFF2-40B4-BE49-F238E27FC236}">
              <a16:creationId xmlns:a16="http://schemas.microsoft.com/office/drawing/2014/main" id="{00000000-0008-0000-0500-00007C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1" name="Text Box 15">
          <a:extLst>
            <a:ext uri="{FF2B5EF4-FFF2-40B4-BE49-F238E27FC236}">
              <a16:creationId xmlns:a16="http://schemas.microsoft.com/office/drawing/2014/main" id="{00000000-0008-0000-0500-00007D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2" name="Text Box 15">
          <a:extLst>
            <a:ext uri="{FF2B5EF4-FFF2-40B4-BE49-F238E27FC236}">
              <a16:creationId xmlns:a16="http://schemas.microsoft.com/office/drawing/2014/main" id="{00000000-0008-0000-0500-00007E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3" name="Text Box 15">
          <a:extLst>
            <a:ext uri="{FF2B5EF4-FFF2-40B4-BE49-F238E27FC236}">
              <a16:creationId xmlns:a16="http://schemas.microsoft.com/office/drawing/2014/main" id="{00000000-0008-0000-0500-00007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4" name="Text Box 15">
          <a:extLst>
            <a:ext uri="{FF2B5EF4-FFF2-40B4-BE49-F238E27FC236}">
              <a16:creationId xmlns:a16="http://schemas.microsoft.com/office/drawing/2014/main" id="{00000000-0008-0000-0500-000080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5" name="Text Box 15">
          <a:extLst>
            <a:ext uri="{FF2B5EF4-FFF2-40B4-BE49-F238E27FC236}">
              <a16:creationId xmlns:a16="http://schemas.microsoft.com/office/drawing/2014/main" id="{00000000-0008-0000-0500-000081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6" name="Text Box 15">
          <a:extLst>
            <a:ext uri="{FF2B5EF4-FFF2-40B4-BE49-F238E27FC236}">
              <a16:creationId xmlns:a16="http://schemas.microsoft.com/office/drawing/2014/main" id="{00000000-0008-0000-0500-00008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7" name="Text Box 15">
          <a:extLst>
            <a:ext uri="{FF2B5EF4-FFF2-40B4-BE49-F238E27FC236}">
              <a16:creationId xmlns:a16="http://schemas.microsoft.com/office/drawing/2014/main" id="{00000000-0008-0000-0500-000083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8" name="Text Box 15">
          <a:extLst>
            <a:ext uri="{FF2B5EF4-FFF2-40B4-BE49-F238E27FC236}">
              <a16:creationId xmlns:a16="http://schemas.microsoft.com/office/drawing/2014/main" id="{00000000-0008-0000-0500-000084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9" name="Text Box 15">
          <a:extLst>
            <a:ext uri="{FF2B5EF4-FFF2-40B4-BE49-F238E27FC236}">
              <a16:creationId xmlns:a16="http://schemas.microsoft.com/office/drawing/2014/main" id="{00000000-0008-0000-0500-00008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30" name="Text Box 15">
          <a:extLst>
            <a:ext uri="{FF2B5EF4-FFF2-40B4-BE49-F238E27FC236}">
              <a16:creationId xmlns:a16="http://schemas.microsoft.com/office/drawing/2014/main" id="{00000000-0008-0000-0500-000086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31" name="Text Box 15">
          <a:extLst>
            <a:ext uri="{FF2B5EF4-FFF2-40B4-BE49-F238E27FC236}">
              <a16:creationId xmlns:a16="http://schemas.microsoft.com/office/drawing/2014/main" id="{00000000-0008-0000-0500-000087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32" name="Text Box 15">
          <a:extLst>
            <a:ext uri="{FF2B5EF4-FFF2-40B4-BE49-F238E27FC236}">
              <a16:creationId xmlns:a16="http://schemas.microsoft.com/office/drawing/2014/main" id="{00000000-0008-0000-0500-00008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33" name="Text Box 15">
          <a:extLst>
            <a:ext uri="{FF2B5EF4-FFF2-40B4-BE49-F238E27FC236}">
              <a16:creationId xmlns:a16="http://schemas.microsoft.com/office/drawing/2014/main" id="{00000000-0008-0000-0500-000089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4" name="Text Box 15">
          <a:extLst>
            <a:ext uri="{FF2B5EF4-FFF2-40B4-BE49-F238E27FC236}">
              <a16:creationId xmlns:a16="http://schemas.microsoft.com/office/drawing/2014/main" id="{00000000-0008-0000-0500-00008A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5" name="Text Box 15">
          <a:extLst>
            <a:ext uri="{FF2B5EF4-FFF2-40B4-BE49-F238E27FC236}">
              <a16:creationId xmlns:a16="http://schemas.microsoft.com/office/drawing/2014/main" id="{00000000-0008-0000-0500-00008B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6" name="Text Box 15">
          <a:extLst>
            <a:ext uri="{FF2B5EF4-FFF2-40B4-BE49-F238E27FC236}">
              <a16:creationId xmlns:a16="http://schemas.microsoft.com/office/drawing/2014/main" id="{00000000-0008-0000-0500-00008C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7" name="Text Box 15">
          <a:extLst>
            <a:ext uri="{FF2B5EF4-FFF2-40B4-BE49-F238E27FC236}">
              <a16:creationId xmlns:a16="http://schemas.microsoft.com/office/drawing/2014/main" id="{00000000-0008-0000-0500-00008D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8" name="Text Box 15">
          <a:extLst>
            <a:ext uri="{FF2B5EF4-FFF2-40B4-BE49-F238E27FC236}">
              <a16:creationId xmlns:a16="http://schemas.microsoft.com/office/drawing/2014/main" id="{00000000-0008-0000-0500-00008E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9" name="Text Box 15">
          <a:extLst>
            <a:ext uri="{FF2B5EF4-FFF2-40B4-BE49-F238E27FC236}">
              <a16:creationId xmlns:a16="http://schemas.microsoft.com/office/drawing/2014/main" id="{00000000-0008-0000-0500-00008F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0" name="Text Box 15">
          <a:extLst>
            <a:ext uri="{FF2B5EF4-FFF2-40B4-BE49-F238E27FC236}">
              <a16:creationId xmlns:a16="http://schemas.microsoft.com/office/drawing/2014/main" id="{00000000-0008-0000-0500-000090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1" name="Text Box 15">
          <a:extLst>
            <a:ext uri="{FF2B5EF4-FFF2-40B4-BE49-F238E27FC236}">
              <a16:creationId xmlns:a16="http://schemas.microsoft.com/office/drawing/2014/main" id="{00000000-0008-0000-0500-000091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2" name="Text Box 15">
          <a:extLst>
            <a:ext uri="{FF2B5EF4-FFF2-40B4-BE49-F238E27FC236}">
              <a16:creationId xmlns:a16="http://schemas.microsoft.com/office/drawing/2014/main" id="{00000000-0008-0000-0500-000092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3" name="Text Box 15">
          <a:extLst>
            <a:ext uri="{FF2B5EF4-FFF2-40B4-BE49-F238E27FC236}">
              <a16:creationId xmlns:a16="http://schemas.microsoft.com/office/drawing/2014/main" id="{00000000-0008-0000-0500-000093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4" name="Text Box 15">
          <a:extLst>
            <a:ext uri="{FF2B5EF4-FFF2-40B4-BE49-F238E27FC236}">
              <a16:creationId xmlns:a16="http://schemas.microsoft.com/office/drawing/2014/main" id="{00000000-0008-0000-0500-000094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5" name="Text Box 15">
          <a:extLst>
            <a:ext uri="{FF2B5EF4-FFF2-40B4-BE49-F238E27FC236}">
              <a16:creationId xmlns:a16="http://schemas.microsoft.com/office/drawing/2014/main" id="{00000000-0008-0000-0500-000095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6" name="Text Box 15">
          <a:extLst>
            <a:ext uri="{FF2B5EF4-FFF2-40B4-BE49-F238E27FC236}">
              <a16:creationId xmlns:a16="http://schemas.microsoft.com/office/drawing/2014/main" id="{00000000-0008-0000-0500-000096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7" name="Text Box 15">
          <a:extLst>
            <a:ext uri="{FF2B5EF4-FFF2-40B4-BE49-F238E27FC236}">
              <a16:creationId xmlns:a16="http://schemas.microsoft.com/office/drawing/2014/main" id="{00000000-0008-0000-0500-000097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8" name="Text Box 15">
          <a:extLst>
            <a:ext uri="{FF2B5EF4-FFF2-40B4-BE49-F238E27FC236}">
              <a16:creationId xmlns:a16="http://schemas.microsoft.com/office/drawing/2014/main" id="{00000000-0008-0000-0500-000098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9" name="Text Box 15">
          <a:extLst>
            <a:ext uri="{FF2B5EF4-FFF2-40B4-BE49-F238E27FC236}">
              <a16:creationId xmlns:a16="http://schemas.microsoft.com/office/drawing/2014/main" id="{00000000-0008-0000-0500-000099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8496"/>
    <xdr:sp macro="" textlink="">
      <xdr:nvSpPr>
        <xdr:cNvPr id="4250" name="Text Box 15">
          <a:extLst>
            <a:ext uri="{FF2B5EF4-FFF2-40B4-BE49-F238E27FC236}">
              <a16:creationId xmlns:a16="http://schemas.microsoft.com/office/drawing/2014/main" id="{00000000-0008-0000-0500-00009A100000}"/>
            </a:ext>
          </a:extLst>
        </xdr:cNvPr>
        <xdr:cNvSpPr txBox="1">
          <a:spLocks noChangeArrowheads="1"/>
        </xdr:cNvSpPr>
      </xdr:nvSpPr>
      <xdr:spPr bwMode="auto">
        <a:xfrm>
          <a:off x="4972050" y="29054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1" name="Text Box 15">
          <a:extLst>
            <a:ext uri="{FF2B5EF4-FFF2-40B4-BE49-F238E27FC236}">
              <a16:creationId xmlns:a16="http://schemas.microsoft.com/office/drawing/2014/main" id="{00000000-0008-0000-0500-00009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4252" name="Text Box 15">
          <a:extLst>
            <a:ext uri="{FF2B5EF4-FFF2-40B4-BE49-F238E27FC236}">
              <a16:creationId xmlns:a16="http://schemas.microsoft.com/office/drawing/2014/main" id="{00000000-0008-0000-0500-00009C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56743"/>
    <xdr:sp macro="" textlink="">
      <xdr:nvSpPr>
        <xdr:cNvPr id="4253" name="Text Box 15">
          <a:extLst>
            <a:ext uri="{FF2B5EF4-FFF2-40B4-BE49-F238E27FC236}">
              <a16:creationId xmlns:a16="http://schemas.microsoft.com/office/drawing/2014/main" id="{00000000-0008-0000-0500-00009D100000}"/>
            </a:ext>
          </a:extLst>
        </xdr:cNvPr>
        <xdr:cNvSpPr txBox="1">
          <a:spLocks noChangeArrowheads="1"/>
        </xdr:cNvSpPr>
      </xdr:nvSpPr>
      <xdr:spPr bwMode="auto">
        <a:xfrm>
          <a:off x="4972050" y="29054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4" name="Text Box 15">
          <a:extLst>
            <a:ext uri="{FF2B5EF4-FFF2-40B4-BE49-F238E27FC236}">
              <a16:creationId xmlns:a16="http://schemas.microsoft.com/office/drawing/2014/main" id="{00000000-0008-0000-0500-00009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4255" name="Text Box 15">
          <a:extLst>
            <a:ext uri="{FF2B5EF4-FFF2-40B4-BE49-F238E27FC236}">
              <a16:creationId xmlns:a16="http://schemas.microsoft.com/office/drawing/2014/main" id="{00000000-0008-0000-0500-00009F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6" name="Text Box 15">
          <a:extLst>
            <a:ext uri="{FF2B5EF4-FFF2-40B4-BE49-F238E27FC236}">
              <a16:creationId xmlns:a16="http://schemas.microsoft.com/office/drawing/2014/main" id="{00000000-0008-0000-0500-0000A0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7" name="Text Box 15">
          <a:extLst>
            <a:ext uri="{FF2B5EF4-FFF2-40B4-BE49-F238E27FC236}">
              <a16:creationId xmlns:a16="http://schemas.microsoft.com/office/drawing/2014/main" id="{00000000-0008-0000-0500-0000A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8" name="Text Box 15">
          <a:extLst>
            <a:ext uri="{FF2B5EF4-FFF2-40B4-BE49-F238E27FC236}">
              <a16:creationId xmlns:a16="http://schemas.microsoft.com/office/drawing/2014/main" id="{00000000-0008-0000-0500-0000A2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9" name="Text Box 15">
          <a:extLst>
            <a:ext uri="{FF2B5EF4-FFF2-40B4-BE49-F238E27FC236}">
              <a16:creationId xmlns:a16="http://schemas.microsoft.com/office/drawing/2014/main" id="{00000000-0008-0000-0500-0000A3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0" name="Text Box 15">
          <a:extLst>
            <a:ext uri="{FF2B5EF4-FFF2-40B4-BE49-F238E27FC236}">
              <a16:creationId xmlns:a16="http://schemas.microsoft.com/office/drawing/2014/main" id="{00000000-0008-0000-0500-0000A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1" name="Text Box 15">
          <a:extLst>
            <a:ext uri="{FF2B5EF4-FFF2-40B4-BE49-F238E27FC236}">
              <a16:creationId xmlns:a16="http://schemas.microsoft.com/office/drawing/2014/main" id="{00000000-0008-0000-0500-0000A5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2" name="Text Box 15">
          <a:extLst>
            <a:ext uri="{FF2B5EF4-FFF2-40B4-BE49-F238E27FC236}">
              <a16:creationId xmlns:a16="http://schemas.microsoft.com/office/drawing/2014/main" id="{00000000-0008-0000-0500-0000A6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3" name="Text Box 15">
          <a:extLst>
            <a:ext uri="{FF2B5EF4-FFF2-40B4-BE49-F238E27FC236}">
              <a16:creationId xmlns:a16="http://schemas.microsoft.com/office/drawing/2014/main" id="{00000000-0008-0000-0500-0000A7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4" name="Text Box 15">
          <a:extLst>
            <a:ext uri="{FF2B5EF4-FFF2-40B4-BE49-F238E27FC236}">
              <a16:creationId xmlns:a16="http://schemas.microsoft.com/office/drawing/2014/main" id="{00000000-0008-0000-0500-0000A8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5" name="Text Box 15">
          <a:extLst>
            <a:ext uri="{FF2B5EF4-FFF2-40B4-BE49-F238E27FC236}">
              <a16:creationId xmlns:a16="http://schemas.microsoft.com/office/drawing/2014/main" id="{00000000-0008-0000-0500-0000A9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6" name="Text Box 15">
          <a:extLst>
            <a:ext uri="{FF2B5EF4-FFF2-40B4-BE49-F238E27FC236}">
              <a16:creationId xmlns:a16="http://schemas.microsoft.com/office/drawing/2014/main" id="{00000000-0008-0000-0500-0000AA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7" name="Text Box 15">
          <a:extLst>
            <a:ext uri="{FF2B5EF4-FFF2-40B4-BE49-F238E27FC236}">
              <a16:creationId xmlns:a16="http://schemas.microsoft.com/office/drawing/2014/main" id="{00000000-0008-0000-0500-0000A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8" name="Text Box 15">
          <a:extLst>
            <a:ext uri="{FF2B5EF4-FFF2-40B4-BE49-F238E27FC236}">
              <a16:creationId xmlns:a16="http://schemas.microsoft.com/office/drawing/2014/main" id="{00000000-0008-0000-0500-0000AC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9" name="Text Box 15">
          <a:extLst>
            <a:ext uri="{FF2B5EF4-FFF2-40B4-BE49-F238E27FC236}">
              <a16:creationId xmlns:a16="http://schemas.microsoft.com/office/drawing/2014/main" id="{00000000-0008-0000-0500-0000AD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70" name="Text Box 15">
          <a:extLst>
            <a:ext uri="{FF2B5EF4-FFF2-40B4-BE49-F238E27FC236}">
              <a16:creationId xmlns:a16="http://schemas.microsoft.com/office/drawing/2014/main" id="{00000000-0008-0000-0500-0000A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71" name="Text Box 15">
          <a:extLst>
            <a:ext uri="{FF2B5EF4-FFF2-40B4-BE49-F238E27FC236}">
              <a16:creationId xmlns:a16="http://schemas.microsoft.com/office/drawing/2014/main" id="{00000000-0008-0000-0500-0000AF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4272" name="Text Box 15">
          <a:extLst>
            <a:ext uri="{FF2B5EF4-FFF2-40B4-BE49-F238E27FC236}">
              <a16:creationId xmlns:a16="http://schemas.microsoft.com/office/drawing/2014/main" id="{00000000-0008-0000-0500-0000B0100000}"/>
            </a:ext>
          </a:extLst>
        </xdr:cNvPr>
        <xdr:cNvSpPr txBox="1">
          <a:spLocks noChangeArrowheads="1"/>
        </xdr:cNvSpPr>
      </xdr:nvSpPr>
      <xdr:spPr bwMode="auto">
        <a:xfrm>
          <a:off x="4972050" y="29054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3" name="Text Box 15">
          <a:extLst>
            <a:ext uri="{FF2B5EF4-FFF2-40B4-BE49-F238E27FC236}">
              <a16:creationId xmlns:a16="http://schemas.microsoft.com/office/drawing/2014/main" id="{00000000-0008-0000-0500-0000B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274" name="Text Box 15">
          <a:extLst>
            <a:ext uri="{FF2B5EF4-FFF2-40B4-BE49-F238E27FC236}">
              <a16:creationId xmlns:a16="http://schemas.microsoft.com/office/drawing/2014/main" id="{00000000-0008-0000-0500-0000B2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4275" name="Text Box 15">
          <a:extLst>
            <a:ext uri="{FF2B5EF4-FFF2-40B4-BE49-F238E27FC236}">
              <a16:creationId xmlns:a16="http://schemas.microsoft.com/office/drawing/2014/main" id="{00000000-0008-0000-0500-0000B3100000}"/>
            </a:ext>
          </a:extLst>
        </xdr:cNvPr>
        <xdr:cNvSpPr txBox="1">
          <a:spLocks noChangeArrowheads="1"/>
        </xdr:cNvSpPr>
      </xdr:nvSpPr>
      <xdr:spPr bwMode="auto">
        <a:xfrm>
          <a:off x="4972050" y="29054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6" name="Text Box 15">
          <a:extLst>
            <a:ext uri="{FF2B5EF4-FFF2-40B4-BE49-F238E27FC236}">
              <a16:creationId xmlns:a16="http://schemas.microsoft.com/office/drawing/2014/main" id="{00000000-0008-0000-0500-0000B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277" name="Text Box 15">
          <a:extLst>
            <a:ext uri="{FF2B5EF4-FFF2-40B4-BE49-F238E27FC236}">
              <a16:creationId xmlns:a16="http://schemas.microsoft.com/office/drawing/2014/main" id="{00000000-0008-0000-0500-0000B5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8" name="Text Box 15">
          <a:extLst>
            <a:ext uri="{FF2B5EF4-FFF2-40B4-BE49-F238E27FC236}">
              <a16:creationId xmlns:a16="http://schemas.microsoft.com/office/drawing/2014/main" id="{00000000-0008-0000-0500-0000B6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9" name="Text Box 15">
          <a:extLst>
            <a:ext uri="{FF2B5EF4-FFF2-40B4-BE49-F238E27FC236}">
              <a16:creationId xmlns:a16="http://schemas.microsoft.com/office/drawing/2014/main" id="{00000000-0008-0000-0500-0000B7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0" name="Text Box 15">
          <a:extLst>
            <a:ext uri="{FF2B5EF4-FFF2-40B4-BE49-F238E27FC236}">
              <a16:creationId xmlns:a16="http://schemas.microsoft.com/office/drawing/2014/main" id="{00000000-0008-0000-0500-0000B8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1" name="Text Box 15">
          <a:extLst>
            <a:ext uri="{FF2B5EF4-FFF2-40B4-BE49-F238E27FC236}">
              <a16:creationId xmlns:a16="http://schemas.microsoft.com/office/drawing/2014/main" id="{00000000-0008-0000-0500-0000B9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2" name="Text Box 15">
          <a:extLst>
            <a:ext uri="{FF2B5EF4-FFF2-40B4-BE49-F238E27FC236}">
              <a16:creationId xmlns:a16="http://schemas.microsoft.com/office/drawing/2014/main" id="{00000000-0008-0000-0500-0000BA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3" name="Text Box 15">
          <a:extLst>
            <a:ext uri="{FF2B5EF4-FFF2-40B4-BE49-F238E27FC236}">
              <a16:creationId xmlns:a16="http://schemas.microsoft.com/office/drawing/2014/main" id="{00000000-0008-0000-0500-0000B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4" name="Text Box 15">
          <a:extLst>
            <a:ext uri="{FF2B5EF4-FFF2-40B4-BE49-F238E27FC236}">
              <a16:creationId xmlns:a16="http://schemas.microsoft.com/office/drawing/2014/main" id="{00000000-0008-0000-0500-0000BC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5" name="Text Box 15">
          <a:extLst>
            <a:ext uri="{FF2B5EF4-FFF2-40B4-BE49-F238E27FC236}">
              <a16:creationId xmlns:a16="http://schemas.microsoft.com/office/drawing/2014/main" id="{00000000-0008-0000-0500-0000BD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6" name="Text Box 15">
          <a:extLst>
            <a:ext uri="{FF2B5EF4-FFF2-40B4-BE49-F238E27FC236}">
              <a16:creationId xmlns:a16="http://schemas.microsoft.com/office/drawing/2014/main" id="{00000000-0008-0000-0500-0000B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7" name="Text Box 15">
          <a:extLst>
            <a:ext uri="{FF2B5EF4-FFF2-40B4-BE49-F238E27FC236}">
              <a16:creationId xmlns:a16="http://schemas.microsoft.com/office/drawing/2014/main" id="{00000000-0008-0000-0500-0000BF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8" name="Text Box 15">
          <a:extLst>
            <a:ext uri="{FF2B5EF4-FFF2-40B4-BE49-F238E27FC236}">
              <a16:creationId xmlns:a16="http://schemas.microsoft.com/office/drawing/2014/main" id="{00000000-0008-0000-0500-0000C0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9" name="Text Box 15">
          <a:extLst>
            <a:ext uri="{FF2B5EF4-FFF2-40B4-BE49-F238E27FC236}">
              <a16:creationId xmlns:a16="http://schemas.microsoft.com/office/drawing/2014/main" id="{00000000-0008-0000-0500-0000C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90" name="Text Box 15">
          <a:extLst>
            <a:ext uri="{FF2B5EF4-FFF2-40B4-BE49-F238E27FC236}">
              <a16:creationId xmlns:a16="http://schemas.microsoft.com/office/drawing/2014/main" id="{00000000-0008-0000-0500-0000C2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91" name="Text Box 15">
          <a:extLst>
            <a:ext uri="{FF2B5EF4-FFF2-40B4-BE49-F238E27FC236}">
              <a16:creationId xmlns:a16="http://schemas.microsoft.com/office/drawing/2014/main" id="{00000000-0008-0000-0500-0000C3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92" name="Text Box 15">
          <a:extLst>
            <a:ext uri="{FF2B5EF4-FFF2-40B4-BE49-F238E27FC236}">
              <a16:creationId xmlns:a16="http://schemas.microsoft.com/office/drawing/2014/main" id="{00000000-0008-0000-0500-0000C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93" name="Text Box 15">
          <a:extLst>
            <a:ext uri="{FF2B5EF4-FFF2-40B4-BE49-F238E27FC236}">
              <a16:creationId xmlns:a16="http://schemas.microsoft.com/office/drawing/2014/main" id="{00000000-0008-0000-0500-0000C5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4" name="Text Box 15">
          <a:extLst>
            <a:ext uri="{FF2B5EF4-FFF2-40B4-BE49-F238E27FC236}">
              <a16:creationId xmlns:a16="http://schemas.microsoft.com/office/drawing/2014/main" id="{00000000-0008-0000-0500-0000C6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5" name="Text Box 15">
          <a:extLst>
            <a:ext uri="{FF2B5EF4-FFF2-40B4-BE49-F238E27FC236}">
              <a16:creationId xmlns:a16="http://schemas.microsoft.com/office/drawing/2014/main" id="{00000000-0008-0000-0500-0000C7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6" name="Text Box 15">
          <a:extLst>
            <a:ext uri="{FF2B5EF4-FFF2-40B4-BE49-F238E27FC236}">
              <a16:creationId xmlns:a16="http://schemas.microsoft.com/office/drawing/2014/main" id="{00000000-0008-0000-0500-0000C8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7" name="Text Box 15">
          <a:extLst>
            <a:ext uri="{FF2B5EF4-FFF2-40B4-BE49-F238E27FC236}">
              <a16:creationId xmlns:a16="http://schemas.microsoft.com/office/drawing/2014/main" id="{00000000-0008-0000-0500-0000C9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8" name="Text Box 15">
          <a:extLst>
            <a:ext uri="{FF2B5EF4-FFF2-40B4-BE49-F238E27FC236}">
              <a16:creationId xmlns:a16="http://schemas.microsoft.com/office/drawing/2014/main" id="{00000000-0008-0000-0500-0000CA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9" name="Text Box 15">
          <a:extLst>
            <a:ext uri="{FF2B5EF4-FFF2-40B4-BE49-F238E27FC236}">
              <a16:creationId xmlns:a16="http://schemas.microsoft.com/office/drawing/2014/main" id="{00000000-0008-0000-0500-0000CB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0" name="Text Box 15">
          <a:extLst>
            <a:ext uri="{FF2B5EF4-FFF2-40B4-BE49-F238E27FC236}">
              <a16:creationId xmlns:a16="http://schemas.microsoft.com/office/drawing/2014/main" id="{00000000-0008-0000-0500-0000CC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1" name="Text Box 15">
          <a:extLst>
            <a:ext uri="{FF2B5EF4-FFF2-40B4-BE49-F238E27FC236}">
              <a16:creationId xmlns:a16="http://schemas.microsoft.com/office/drawing/2014/main" id="{00000000-0008-0000-0500-0000CD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2" name="Text Box 15">
          <a:extLst>
            <a:ext uri="{FF2B5EF4-FFF2-40B4-BE49-F238E27FC236}">
              <a16:creationId xmlns:a16="http://schemas.microsoft.com/office/drawing/2014/main" id="{00000000-0008-0000-0500-0000CE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3" name="Text Box 15">
          <a:extLst>
            <a:ext uri="{FF2B5EF4-FFF2-40B4-BE49-F238E27FC236}">
              <a16:creationId xmlns:a16="http://schemas.microsoft.com/office/drawing/2014/main" id="{00000000-0008-0000-0500-0000CF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4" name="Text Box 15">
          <a:extLst>
            <a:ext uri="{FF2B5EF4-FFF2-40B4-BE49-F238E27FC236}">
              <a16:creationId xmlns:a16="http://schemas.microsoft.com/office/drawing/2014/main" id="{00000000-0008-0000-0500-0000D0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5" name="Text Box 15">
          <a:extLst>
            <a:ext uri="{FF2B5EF4-FFF2-40B4-BE49-F238E27FC236}">
              <a16:creationId xmlns:a16="http://schemas.microsoft.com/office/drawing/2014/main" id="{00000000-0008-0000-0500-0000D1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6" name="Text Box 15">
          <a:extLst>
            <a:ext uri="{FF2B5EF4-FFF2-40B4-BE49-F238E27FC236}">
              <a16:creationId xmlns:a16="http://schemas.microsoft.com/office/drawing/2014/main" id="{00000000-0008-0000-0500-0000D2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7" name="Text Box 15">
          <a:extLst>
            <a:ext uri="{FF2B5EF4-FFF2-40B4-BE49-F238E27FC236}">
              <a16:creationId xmlns:a16="http://schemas.microsoft.com/office/drawing/2014/main" id="{00000000-0008-0000-0500-0000D3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8" name="Text Box 15">
          <a:extLst>
            <a:ext uri="{FF2B5EF4-FFF2-40B4-BE49-F238E27FC236}">
              <a16:creationId xmlns:a16="http://schemas.microsoft.com/office/drawing/2014/main" id="{00000000-0008-0000-0500-0000D4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9" name="Text Box 15">
          <a:extLst>
            <a:ext uri="{FF2B5EF4-FFF2-40B4-BE49-F238E27FC236}">
              <a16:creationId xmlns:a16="http://schemas.microsoft.com/office/drawing/2014/main" id="{00000000-0008-0000-0500-0000D5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10" name="Text Box 15">
          <a:extLst>
            <a:ext uri="{FF2B5EF4-FFF2-40B4-BE49-F238E27FC236}">
              <a16:creationId xmlns:a16="http://schemas.microsoft.com/office/drawing/2014/main" id="{00000000-0008-0000-0500-0000D6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11" name="Text Box 15">
          <a:extLst>
            <a:ext uri="{FF2B5EF4-FFF2-40B4-BE49-F238E27FC236}">
              <a16:creationId xmlns:a16="http://schemas.microsoft.com/office/drawing/2014/main" id="{00000000-0008-0000-0500-0000D7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61691"/>
    <xdr:sp macro="" textlink="">
      <xdr:nvSpPr>
        <xdr:cNvPr id="4312" name="Text Box 15">
          <a:extLst>
            <a:ext uri="{FF2B5EF4-FFF2-40B4-BE49-F238E27FC236}">
              <a16:creationId xmlns:a16="http://schemas.microsoft.com/office/drawing/2014/main" id="{00000000-0008-0000-0500-0000D8100000}"/>
            </a:ext>
          </a:extLst>
        </xdr:cNvPr>
        <xdr:cNvSpPr txBox="1">
          <a:spLocks noChangeArrowheads="1"/>
        </xdr:cNvSpPr>
      </xdr:nvSpPr>
      <xdr:spPr bwMode="auto">
        <a:xfrm>
          <a:off x="4972050" y="313023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3" name="Text Box 15">
          <a:extLst>
            <a:ext uri="{FF2B5EF4-FFF2-40B4-BE49-F238E27FC236}">
              <a16:creationId xmlns:a16="http://schemas.microsoft.com/office/drawing/2014/main" id="{00000000-0008-0000-0500-0000D9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314" name="Text Box 15">
          <a:extLst>
            <a:ext uri="{FF2B5EF4-FFF2-40B4-BE49-F238E27FC236}">
              <a16:creationId xmlns:a16="http://schemas.microsoft.com/office/drawing/2014/main" id="{00000000-0008-0000-0500-0000DA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8496"/>
    <xdr:sp macro="" textlink="">
      <xdr:nvSpPr>
        <xdr:cNvPr id="4315" name="Text Box 15">
          <a:extLst>
            <a:ext uri="{FF2B5EF4-FFF2-40B4-BE49-F238E27FC236}">
              <a16:creationId xmlns:a16="http://schemas.microsoft.com/office/drawing/2014/main" id="{00000000-0008-0000-0500-0000DB100000}"/>
            </a:ext>
          </a:extLst>
        </xdr:cNvPr>
        <xdr:cNvSpPr txBox="1">
          <a:spLocks noChangeArrowheads="1"/>
        </xdr:cNvSpPr>
      </xdr:nvSpPr>
      <xdr:spPr bwMode="auto">
        <a:xfrm>
          <a:off x="4972050" y="31302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6" name="Text Box 15">
          <a:extLst>
            <a:ext uri="{FF2B5EF4-FFF2-40B4-BE49-F238E27FC236}">
              <a16:creationId xmlns:a16="http://schemas.microsoft.com/office/drawing/2014/main" id="{00000000-0008-0000-0500-0000D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317" name="Text Box 15">
          <a:extLst>
            <a:ext uri="{FF2B5EF4-FFF2-40B4-BE49-F238E27FC236}">
              <a16:creationId xmlns:a16="http://schemas.microsoft.com/office/drawing/2014/main" id="{00000000-0008-0000-0500-0000DD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56743"/>
    <xdr:sp macro="" textlink="">
      <xdr:nvSpPr>
        <xdr:cNvPr id="4318" name="Text Box 15">
          <a:extLst>
            <a:ext uri="{FF2B5EF4-FFF2-40B4-BE49-F238E27FC236}">
              <a16:creationId xmlns:a16="http://schemas.microsoft.com/office/drawing/2014/main" id="{00000000-0008-0000-0500-0000DE100000}"/>
            </a:ext>
          </a:extLst>
        </xdr:cNvPr>
        <xdr:cNvSpPr txBox="1">
          <a:spLocks noChangeArrowheads="1"/>
        </xdr:cNvSpPr>
      </xdr:nvSpPr>
      <xdr:spPr bwMode="auto">
        <a:xfrm>
          <a:off x="4972050" y="31302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9" name="Text Box 15">
          <a:extLst>
            <a:ext uri="{FF2B5EF4-FFF2-40B4-BE49-F238E27FC236}">
              <a16:creationId xmlns:a16="http://schemas.microsoft.com/office/drawing/2014/main" id="{00000000-0008-0000-0500-0000D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320" name="Text Box 15">
          <a:extLst>
            <a:ext uri="{FF2B5EF4-FFF2-40B4-BE49-F238E27FC236}">
              <a16:creationId xmlns:a16="http://schemas.microsoft.com/office/drawing/2014/main" id="{00000000-0008-0000-0500-0000E0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1" name="Text Box 15">
          <a:extLst>
            <a:ext uri="{FF2B5EF4-FFF2-40B4-BE49-F238E27FC236}">
              <a16:creationId xmlns:a16="http://schemas.microsoft.com/office/drawing/2014/main" id="{00000000-0008-0000-0500-0000E1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2" name="Text Box 15">
          <a:extLst>
            <a:ext uri="{FF2B5EF4-FFF2-40B4-BE49-F238E27FC236}">
              <a16:creationId xmlns:a16="http://schemas.microsoft.com/office/drawing/2014/main" id="{00000000-0008-0000-0500-0000E2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3" name="Text Box 15">
          <a:extLst>
            <a:ext uri="{FF2B5EF4-FFF2-40B4-BE49-F238E27FC236}">
              <a16:creationId xmlns:a16="http://schemas.microsoft.com/office/drawing/2014/main" id="{00000000-0008-0000-0500-0000E3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4" name="Text Box 15">
          <a:extLst>
            <a:ext uri="{FF2B5EF4-FFF2-40B4-BE49-F238E27FC236}">
              <a16:creationId xmlns:a16="http://schemas.microsoft.com/office/drawing/2014/main" id="{00000000-0008-0000-0500-0000E4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5" name="Text Box 15">
          <a:extLst>
            <a:ext uri="{FF2B5EF4-FFF2-40B4-BE49-F238E27FC236}">
              <a16:creationId xmlns:a16="http://schemas.microsoft.com/office/drawing/2014/main" id="{00000000-0008-0000-0500-0000E5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6" name="Text Box 15">
          <a:extLst>
            <a:ext uri="{FF2B5EF4-FFF2-40B4-BE49-F238E27FC236}">
              <a16:creationId xmlns:a16="http://schemas.microsoft.com/office/drawing/2014/main" id="{00000000-0008-0000-0500-0000E6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7" name="Text Box 15">
          <a:extLst>
            <a:ext uri="{FF2B5EF4-FFF2-40B4-BE49-F238E27FC236}">
              <a16:creationId xmlns:a16="http://schemas.microsoft.com/office/drawing/2014/main" id="{00000000-0008-0000-0500-0000E7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8" name="Text Box 15">
          <a:extLst>
            <a:ext uri="{FF2B5EF4-FFF2-40B4-BE49-F238E27FC236}">
              <a16:creationId xmlns:a16="http://schemas.microsoft.com/office/drawing/2014/main" id="{00000000-0008-0000-0500-0000E8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9" name="Text Box 15">
          <a:extLst>
            <a:ext uri="{FF2B5EF4-FFF2-40B4-BE49-F238E27FC236}">
              <a16:creationId xmlns:a16="http://schemas.microsoft.com/office/drawing/2014/main" id="{00000000-0008-0000-0500-0000E9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0" name="Text Box 15">
          <a:extLst>
            <a:ext uri="{FF2B5EF4-FFF2-40B4-BE49-F238E27FC236}">
              <a16:creationId xmlns:a16="http://schemas.microsoft.com/office/drawing/2014/main" id="{00000000-0008-0000-0500-0000EA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1" name="Text Box 15">
          <a:extLst>
            <a:ext uri="{FF2B5EF4-FFF2-40B4-BE49-F238E27FC236}">
              <a16:creationId xmlns:a16="http://schemas.microsoft.com/office/drawing/2014/main" id="{00000000-0008-0000-0500-0000EB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2" name="Text Box 15">
          <a:extLst>
            <a:ext uri="{FF2B5EF4-FFF2-40B4-BE49-F238E27FC236}">
              <a16:creationId xmlns:a16="http://schemas.microsoft.com/office/drawing/2014/main" id="{00000000-0008-0000-0500-0000E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3" name="Text Box 15">
          <a:extLst>
            <a:ext uri="{FF2B5EF4-FFF2-40B4-BE49-F238E27FC236}">
              <a16:creationId xmlns:a16="http://schemas.microsoft.com/office/drawing/2014/main" id="{00000000-0008-0000-0500-0000ED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4" name="Text Box 15">
          <a:extLst>
            <a:ext uri="{FF2B5EF4-FFF2-40B4-BE49-F238E27FC236}">
              <a16:creationId xmlns:a16="http://schemas.microsoft.com/office/drawing/2014/main" id="{00000000-0008-0000-0500-0000EE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5" name="Text Box 15">
          <a:extLst>
            <a:ext uri="{FF2B5EF4-FFF2-40B4-BE49-F238E27FC236}">
              <a16:creationId xmlns:a16="http://schemas.microsoft.com/office/drawing/2014/main" id="{00000000-0008-0000-0500-0000E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6" name="Text Box 15">
          <a:extLst>
            <a:ext uri="{FF2B5EF4-FFF2-40B4-BE49-F238E27FC236}">
              <a16:creationId xmlns:a16="http://schemas.microsoft.com/office/drawing/2014/main" id="{00000000-0008-0000-0500-0000F0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7" name="Text Box 15">
          <a:extLst>
            <a:ext uri="{FF2B5EF4-FFF2-40B4-BE49-F238E27FC236}">
              <a16:creationId xmlns:a16="http://schemas.microsoft.com/office/drawing/2014/main" id="{00000000-0008-0000-0500-0000F1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8" name="Text Box 15">
          <a:extLst>
            <a:ext uri="{FF2B5EF4-FFF2-40B4-BE49-F238E27FC236}">
              <a16:creationId xmlns:a16="http://schemas.microsoft.com/office/drawing/2014/main" id="{00000000-0008-0000-0500-0000F2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61691"/>
    <xdr:sp macro="" textlink="">
      <xdr:nvSpPr>
        <xdr:cNvPr id="4339" name="Text Box 15">
          <a:extLst>
            <a:ext uri="{FF2B5EF4-FFF2-40B4-BE49-F238E27FC236}">
              <a16:creationId xmlns:a16="http://schemas.microsoft.com/office/drawing/2014/main" id="{00000000-0008-0000-0500-0000F3100000}"/>
            </a:ext>
          </a:extLst>
        </xdr:cNvPr>
        <xdr:cNvSpPr txBox="1">
          <a:spLocks noChangeArrowheads="1"/>
        </xdr:cNvSpPr>
      </xdr:nvSpPr>
      <xdr:spPr bwMode="auto">
        <a:xfrm>
          <a:off x="4972050" y="313023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0" name="Text Box 15">
          <a:extLst>
            <a:ext uri="{FF2B5EF4-FFF2-40B4-BE49-F238E27FC236}">
              <a16:creationId xmlns:a16="http://schemas.microsoft.com/office/drawing/2014/main" id="{00000000-0008-0000-0500-0000F4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41" name="Text Box 15">
          <a:extLst>
            <a:ext uri="{FF2B5EF4-FFF2-40B4-BE49-F238E27FC236}">
              <a16:creationId xmlns:a16="http://schemas.microsoft.com/office/drawing/2014/main" id="{00000000-0008-0000-0500-0000F5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8496"/>
    <xdr:sp macro="" textlink="">
      <xdr:nvSpPr>
        <xdr:cNvPr id="4342" name="Text Box 15">
          <a:extLst>
            <a:ext uri="{FF2B5EF4-FFF2-40B4-BE49-F238E27FC236}">
              <a16:creationId xmlns:a16="http://schemas.microsoft.com/office/drawing/2014/main" id="{00000000-0008-0000-0500-0000F6100000}"/>
            </a:ext>
          </a:extLst>
        </xdr:cNvPr>
        <xdr:cNvSpPr txBox="1">
          <a:spLocks noChangeArrowheads="1"/>
        </xdr:cNvSpPr>
      </xdr:nvSpPr>
      <xdr:spPr bwMode="auto">
        <a:xfrm>
          <a:off x="4972050" y="31302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3" name="Text Box 15">
          <a:extLst>
            <a:ext uri="{FF2B5EF4-FFF2-40B4-BE49-F238E27FC236}">
              <a16:creationId xmlns:a16="http://schemas.microsoft.com/office/drawing/2014/main" id="{00000000-0008-0000-0500-0000F7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44" name="Text Box 15">
          <a:extLst>
            <a:ext uri="{FF2B5EF4-FFF2-40B4-BE49-F238E27FC236}">
              <a16:creationId xmlns:a16="http://schemas.microsoft.com/office/drawing/2014/main" id="{00000000-0008-0000-0500-0000F8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56743"/>
    <xdr:sp macro="" textlink="">
      <xdr:nvSpPr>
        <xdr:cNvPr id="4345" name="Text Box 15">
          <a:extLst>
            <a:ext uri="{FF2B5EF4-FFF2-40B4-BE49-F238E27FC236}">
              <a16:creationId xmlns:a16="http://schemas.microsoft.com/office/drawing/2014/main" id="{00000000-0008-0000-0500-0000F9100000}"/>
            </a:ext>
          </a:extLst>
        </xdr:cNvPr>
        <xdr:cNvSpPr txBox="1">
          <a:spLocks noChangeArrowheads="1"/>
        </xdr:cNvSpPr>
      </xdr:nvSpPr>
      <xdr:spPr bwMode="auto">
        <a:xfrm>
          <a:off x="4972050" y="31302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6" name="Text Box 15">
          <a:extLst>
            <a:ext uri="{FF2B5EF4-FFF2-40B4-BE49-F238E27FC236}">
              <a16:creationId xmlns:a16="http://schemas.microsoft.com/office/drawing/2014/main" id="{00000000-0008-0000-0500-0000FA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47" name="Text Box 15">
          <a:extLst>
            <a:ext uri="{FF2B5EF4-FFF2-40B4-BE49-F238E27FC236}">
              <a16:creationId xmlns:a16="http://schemas.microsoft.com/office/drawing/2014/main" id="{00000000-0008-0000-0500-0000FB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8" name="Text Box 15">
          <a:extLst>
            <a:ext uri="{FF2B5EF4-FFF2-40B4-BE49-F238E27FC236}">
              <a16:creationId xmlns:a16="http://schemas.microsoft.com/office/drawing/2014/main" id="{00000000-0008-0000-0500-0000F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9" name="Text Box 15">
          <a:extLst>
            <a:ext uri="{FF2B5EF4-FFF2-40B4-BE49-F238E27FC236}">
              <a16:creationId xmlns:a16="http://schemas.microsoft.com/office/drawing/2014/main" id="{00000000-0008-0000-0500-0000FD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0" name="Text Box 15">
          <a:extLst>
            <a:ext uri="{FF2B5EF4-FFF2-40B4-BE49-F238E27FC236}">
              <a16:creationId xmlns:a16="http://schemas.microsoft.com/office/drawing/2014/main" id="{00000000-0008-0000-0500-0000FE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1" name="Text Box 15">
          <a:extLst>
            <a:ext uri="{FF2B5EF4-FFF2-40B4-BE49-F238E27FC236}">
              <a16:creationId xmlns:a16="http://schemas.microsoft.com/office/drawing/2014/main" id="{00000000-0008-0000-0500-0000F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2" name="Text Box 15">
          <a:extLst>
            <a:ext uri="{FF2B5EF4-FFF2-40B4-BE49-F238E27FC236}">
              <a16:creationId xmlns:a16="http://schemas.microsoft.com/office/drawing/2014/main" id="{00000000-0008-0000-0500-000000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3" name="Text Box 15">
          <a:extLst>
            <a:ext uri="{FF2B5EF4-FFF2-40B4-BE49-F238E27FC236}">
              <a16:creationId xmlns:a16="http://schemas.microsoft.com/office/drawing/2014/main" id="{00000000-0008-0000-0500-000001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4" name="Text Box 15">
          <a:extLst>
            <a:ext uri="{FF2B5EF4-FFF2-40B4-BE49-F238E27FC236}">
              <a16:creationId xmlns:a16="http://schemas.microsoft.com/office/drawing/2014/main" id="{00000000-0008-0000-0500-000002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5" name="Text Box 15">
          <a:extLst>
            <a:ext uri="{FF2B5EF4-FFF2-40B4-BE49-F238E27FC236}">
              <a16:creationId xmlns:a16="http://schemas.microsoft.com/office/drawing/2014/main" id="{00000000-0008-0000-0500-000003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6" name="Text Box 15">
          <a:extLst>
            <a:ext uri="{FF2B5EF4-FFF2-40B4-BE49-F238E27FC236}">
              <a16:creationId xmlns:a16="http://schemas.microsoft.com/office/drawing/2014/main" id="{00000000-0008-0000-0500-000004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7" name="Text Box 15">
          <a:extLst>
            <a:ext uri="{FF2B5EF4-FFF2-40B4-BE49-F238E27FC236}">
              <a16:creationId xmlns:a16="http://schemas.microsoft.com/office/drawing/2014/main" id="{00000000-0008-0000-0500-000005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8" name="Text Box 15">
          <a:extLst>
            <a:ext uri="{FF2B5EF4-FFF2-40B4-BE49-F238E27FC236}">
              <a16:creationId xmlns:a16="http://schemas.microsoft.com/office/drawing/2014/main" id="{00000000-0008-0000-0500-000006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9" name="Text Box 15">
          <a:extLst>
            <a:ext uri="{FF2B5EF4-FFF2-40B4-BE49-F238E27FC236}">
              <a16:creationId xmlns:a16="http://schemas.microsoft.com/office/drawing/2014/main" id="{00000000-0008-0000-0500-000007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0" name="Text Box 15">
          <a:extLst>
            <a:ext uri="{FF2B5EF4-FFF2-40B4-BE49-F238E27FC236}">
              <a16:creationId xmlns:a16="http://schemas.microsoft.com/office/drawing/2014/main" id="{00000000-0008-0000-0500-000008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1" name="Text Box 15">
          <a:extLst>
            <a:ext uri="{FF2B5EF4-FFF2-40B4-BE49-F238E27FC236}">
              <a16:creationId xmlns:a16="http://schemas.microsoft.com/office/drawing/2014/main" id="{00000000-0008-0000-0500-000009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2" name="Text Box 15">
          <a:extLst>
            <a:ext uri="{FF2B5EF4-FFF2-40B4-BE49-F238E27FC236}">
              <a16:creationId xmlns:a16="http://schemas.microsoft.com/office/drawing/2014/main" id="{00000000-0008-0000-0500-00000A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3" name="Text Box 15">
          <a:extLst>
            <a:ext uri="{FF2B5EF4-FFF2-40B4-BE49-F238E27FC236}">
              <a16:creationId xmlns:a16="http://schemas.microsoft.com/office/drawing/2014/main" id="{00000000-0008-0000-0500-00000B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4" name="Text Box 15">
          <a:extLst>
            <a:ext uri="{FF2B5EF4-FFF2-40B4-BE49-F238E27FC236}">
              <a16:creationId xmlns:a16="http://schemas.microsoft.com/office/drawing/2014/main" id="{00000000-0008-0000-0500-00000C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5" name="Text Box 15">
          <a:extLst>
            <a:ext uri="{FF2B5EF4-FFF2-40B4-BE49-F238E27FC236}">
              <a16:creationId xmlns:a16="http://schemas.microsoft.com/office/drawing/2014/main" id="{00000000-0008-0000-0500-00000D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6" name="Text Box 15">
          <a:extLst>
            <a:ext uri="{FF2B5EF4-FFF2-40B4-BE49-F238E27FC236}">
              <a16:creationId xmlns:a16="http://schemas.microsoft.com/office/drawing/2014/main" id="{00000000-0008-0000-0500-00000E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7" name="Text Box 15">
          <a:extLst>
            <a:ext uri="{FF2B5EF4-FFF2-40B4-BE49-F238E27FC236}">
              <a16:creationId xmlns:a16="http://schemas.microsoft.com/office/drawing/2014/main" id="{00000000-0008-0000-0500-00000F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8" name="Text Box 15">
          <a:extLst>
            <a:ext uri="{FF2B5EF4-FFF2-40B4-BE49-F238E27FC236}">
              <a16:creationId xmlns:a16="http://schemas.microsoft.com/office/drawing/2014/main" id="{00000000-0008-0000-0500-000010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9" name="Text Box 15">
          <a:extLst>
            <a:ext uri="{FF2B5EF4-FFF2-40B4-BE49-F238E27FC236}">
              <a16:creationId xmlns:a16="http://schemas.microsoft.com/office/drawing/2014/main" id="{00000000-0008-0000-0500-000011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0" name="Text Box 15">
          <a:extLst>
            <a:ext uri="{FF2B5EF4-FFF2-40B4-BE49-F238E27FC236}">
              <a16:creationId xmlns:a16="http://schemas.microsoft.com/office/drawing/2014/main" id="{00000000-0008-0000-0500-000012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1" name="Text Box 15">
          <a:extLst>
            <a:ext uri="{FF2B5EF4-FFF2-40B4-BE49-F238E27FC236}">
              <a16:creationId xmlns:a16="http://schemas.microsoft.com/office/drawing/2014/main" id="{00000000-0008-0000-0500-000013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2" name="Text Box 15">
          <a:extLst>
            <a:ext uri="{FF2B5EF4-FFF2-40B4-BE49-F238E27FC236}">
              <a16:creationId xmlns:a16="http://schemas.microsoft.com/office/drawing/2014/main" id="{00000000-0008-0000-0500-000014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3" name="Text Box 15">
          <a:extLst>
            <a:ext uri="{FF2B5EF4-FFF2-40B4-BE49-F238E27FC236}">
              <a16:creationId xmlns:a16="http://schemas.microsoft.com/office/drawing/2014/main" id="{00000000-0008-0000-0500-000015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4" name="Text Box 15">
          <a:extLst>
            <a:ext uri="{FF2B5EF4-FFF2-40B4-BE49-F238E27FC236}">
              <a16:creationId xmlns:a16="http://schemas.microsoft.com/office/drawing/2014/main" id="{00000000-0008-0000-0500-000016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5" name="Text Box 15">
          <a:extLst>
            <a:ext uri="{FF2B5EF4-FFF2-40B4-BE49-F238E27FC236}">
              <a16:creationId xmlns:a16="http://schemas.microsoft.com/office/drawing/2014/main" id="{00000000-0008-0000-0500-000017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6" name="Text Box 15">
          <a:extLst>
            <a:ext uri="{FF2B5EF4-FFF2-40B4-BE49-F238E27FC236}">
              <a16:creationId xmlns:a16="http://schemas.microsoft.com/office/drawing/2014/main" id="{00000000-0008-0000-0500-000018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7" name="Text Box 15">
          <a:extLst>
            <a:ext uri="{FF2B5EF4-FFF2-40B4-BE49-F238E27FC236}">
              <a16:creationId xmlns:a16="http://schemas.microsoft.com/office/drawing/2014/main" id="{00000000-0008-0000-0500-000019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8" name="Text Box 15">
          <a:extLst>
            <a:ext uri="{FF2B5EF4-FFF2-40B4-BE49-F238E27FC236}">
              <a16:creationId xmlns:a16="http://schemas.microsoft.com/office/drawing/2014/main" id="{00000000-0008-0000-0500-00001A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9" name="Text Box 15">
          <a:extLst>
            <a:ext uri="{FF2B5EF4-FFF2-40B4-BE49-F238E27FC236}">
              <a16:creationId xmlns:a16="http://schemas.microsoft.com/office/drawing/2014/main" id="{00000000-0008-0000-0500-00001B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0" name="Text Box 15">
          <a:extLst>
            <a:ext uri="{FF2B5EF4-FFF2-40B4-BE49-F238E27FC236}">
              <a16:creationId xmlns:a16="http://schemas.microsoft.com/office/drawing/2014/main" id="{00000000-0008-0000-0500-00001C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1" name="Text Box 15">
          <a:extLst>
            <a:ext uri="{FF2B5EF4-FFF2-40B4-BE49-F238E27FC236}">
              <a16:creationId xmlns:a16="http://schemas.microsoft.com/office/drawing/2014/main" id="{00000000-0008-0000-0500-00001D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2" name="Text Box 15">
          <a:extLst>
            <a:ext uri="{FF2B5EF4-FFF2-40B4-BE49-F238E27FC236}">
              <a16:creationId xmlns:a16="http://schemas.microsoft.com/office/drawing/2014/main" id="{00000000-0008-0000-0500-00001E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3" name="Text Box 15">
          <a:extLst>
            <a:ext uri="{FF2B5EF4-FFF2-40B4-BE49-F238E27FC236}">
              <a16:creationId xmlns:a16="http://schemas.microsoft.com/office/drawing/2014/main" id="{00000000-0008-0000-0500-00001F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4" name="Text Box 15">
          <a:extLst>
            <a:ext uri="{FF2B5EF4-FFF2-40B4-BE49-F238E27FC236}">
              <a16:creationId xmlns:a16="http://schemas.microsoft.com/office/drawing/2014/main" id="{00000000-0008-0000-0500-000020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5" name="Text Box 15">
          <a:extLst>
            <a:ext uri="{FF2B5EF4-FFF2-40B4-BE49-F238E27FC236}">
              <a16:creationId xmlns:a16="http://schemas.microsoft.com/office/drawing/2014/main" id="{00000000-0008-0000-0500-000021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6" name="Text Box 15">
          <a:extLst>
            <a:ext uri="{FF2B5EF4-FFF2-40B4-BE49-F238E27FC236}">
              <a16:creationId xmlns:a16="http://schemas.microsoft.com/office/drawing/2014/main" id="{00000000-0008-0000-0500-000022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4387" name="Text Box 15">
          <a:extLst>
            <a:ext uri="{FF2B5EF4-FFF2-40B4-BE49-F238E27FC236}">
              <a16:creationId xmlns:a16="http://schemas.microsoft.com/office/drawing/2014/main" id="{00000000-0008-0000-0500-000023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8" name="Text Box 15">
          <a:extLst>
            <a:ext uri="{FF2B5EF4-FFF2-40B4-BE49-F238E27FC236}">
              <a16:creationId xmlns:a16="http://schemas.microsoft.com/office/drawing/2014/main" id="{00000000-0008-0000-0500-00002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389" name="Text Box 15">
          <a:extLst>
            <a:ext uri="{FF2B5EF4-FFF2-40B4-BE49-F238E27FC236}">
              <a16:creationId xmlns:a16="http://schemas.microsoft.com/office/drawing/2014/main" id="{00000000-0008-0000-0500-000025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4390" name="Text Box 15">
          <a:extLst>
            <a:ext uri="{FF2B5EF4-FFF2-40B4-BE49-F238E27FC236}">
              <a16:creationId xmlns:a16="http://schemas.microsoft.com/office/drawing/2014/main" id="{00000000-0008-0000-0500-000026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1" name="Text Box 15">
          <a:extLst>
            <a:ext uri="{FF2B5EF4-FFF2-40B4-BE49-F238E27FC236}">
              <a16:creationId xmlns:a16="http://schemas.microsoft.com/office/drawing/2014/main" id="{00000000-0008-0000-0500-00002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392" name="Text Box 15">
          <a:extLst>
            <a:ext uri="{FF2B5EF4-FFF2-40B4-BE49-F238E27FC236}">
              <a16:creationId xmlns:a16="http://schemas.microsoft.com/office/drawing/2014/main" id="{00000000-0008-0000-0500-000028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56743"/>
    <xdr:sp macro="" textlink="">
      <xdr:nvSpPr>
        <xdr:cNvPr id="4393" name="Text Box 15">
          <a:extLst>
            <a:ext uri="{FF2B5EF4-FFF2-40B4-BE49-F238E27FC236}">
              <a16:creationId xmlns:a16="http://schemas.microsoft.com/office/drawing/2014/main" id="{00000000-0008-0000-0500-000029110000}"/>
            </a:ext>
          </a:extLst>
        </xdr:cNvPr>
        <xdr:cNvSpPr txBox="1">
          <a:spLocks noChangeArrowheads="1"/>
        </xdr:cNvSpPr>
      </xdr:nvSpPr>
      <xdr:spPr bwMode="auto">
        <a:xfrm>
          <a:off x="4972050" y="33550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4" name="Text Box 15">
          <a:extLst>
            <a:ext uri="{FF2B5EF4-FFF2-40B4-BE49-F238E27FC236}">
              <a16:creationId xmlns:a16="http://schemas.microsoft.com/office/drawing/2014/main" id="{00000000-0008-0000-0500-00002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395" name="Text Box 15">
          <a:extLst>
            <a:ext uri="{FF2B5EF4-FFF2-40B4-BE49-F238E27FC236}">
              <a16:creationId xmlns:a16="http://schemas.microsoft.com/office/drawing/2014/main" id="{00000000-0008-0000-0500-00002B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6" name="Text Box 15">
          <a:extLst>
            <a:ext uri="{FF2B5EF4-FFF2-40B4-BE49-F238E27FC236}">
              <a16:creationId xmlns:a16="http://schemas.microsoft.com/office/drawing/2014/main" id="{00000000-0008-0000-0500-00002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7" name="Text Box 15">
          <a:extLst>
            <a:ext uri="{FF2B5EF4-FFF2-40B4-BE49-F238E27FC236}">
              <a16:creationId xmlns:a16="http://schemas.microsoft.com/office/drawing/2014/main" id="{00000000-0008-0000-0500-00002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8" name="Text Box 15">
          <a:extLst>
            <a:ext uri="{FF2B5EF4-FFF2-40B4-BE49-F238E27FC236}">
              <a16:creationId xmlns:a16="http://schemas.microsoft.com/office/drawing/2014/main" id="{00000000-0008-0000-0500-00002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9" name="Text Box 15">
          <a:extLst>
            <a:ext uri="{FF2B5EF4-FFF2-40B4-BE49-F238E27FC236}">
              <a16:creationId xmlns:a16="http://schemas.microsoft.com/office/drawing/2014/main" id="{00000000-0008-0000-0500-00002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0" name="Text Box 15">
          <a:extLst>
            <a:ext uri="{FF2B5EF4-FFF2-40B4-BE49-F238E27FC236}">
              <a16:creationId xmlns:a16="http://schemas.microsoft.com/office/drawing/2014/main" id="{00000000-0008-0000-0500-00003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1" name="Text Box 15">
          <a:extLst>
            <a:ext uri="{FF2B5EF4-FFF2-40B4-BE49-F238E27FC236}">
              <a16:creationId xmlns:a16="http://schemas.microsoft.com/office/drawing/2014/main" id="{00000000-0008-0000-0500-000031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2" name="Text Box 15">
          <a:extLst>
            <a:ext uri="{FF2B5EF4-FFF2-40B4-BE49-F238E27FC236}">
              <a16:creationId xmlns:a16="http://schemas.microsoft.com/office/drawing/2014/main" id="{00000000-0008-0000-0500-00003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3" name="Text Box 15">
          <a:extLst>
            <a:ext uri="{FF2B5EF4-FFF2-40B4-BE49-F238E27FC236}">
              <a16:creationId xmlns:a16="http://schemas.microsoft.com/office/drawing/2014/main" id="{00000000-0008-0000-0500-000033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4" name="Text Box 15">
          <a:extLst>
            <a:ext uri="{FF2B5EF4-FFF2-40B4-BE49-F238E27FC236}">
              <a16:creationId xmlns:a16="http://schemas.microsoft.com/office/drawing/2014/main" id="{00000000-0008-0000-0500-00003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5" name="Text Box 15">
          <a:extLst>
            <a:ext uri="{FF2B5EF4-FFF2-40B4-BE49-F238E27FC236}">
              <a16:creationId xmlns:a16="http://schemas.microsoft.com/office/drawing/2014/main" id="{00000000-0008-0000-0500-00003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6" name="Text Box 15">
          <a:extLst>
            <a:ext uri="{FF2B5EF4-FFF2-40B4-BE49-F238E27FC236}">
              <a16:creationId xmlns:a16="http://schemas.microsoft.com/office/drawing/2014/main" id="{00000000-0008-0000-0500-000036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7" name="Text Box 15">
          <a:extLst>
            <a:ext uri="{FF2B5EF4-FFF2-40B4-BE49-F238E27FC236}">
              <a16:creationId xmlns:a16="http://schemas.microsoft.com/office/drawing/2014/main" id="{00000000-0008-0000-0500-00003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8" name="Text Box 15">
          <a:extLst>
            <a:ext uri="{FF2B5EF4-FFF2-40B4-BE49-F238E27FC236}">
              <a16:creationId xmlns:a16="http://schemas.microsoft.com/office/drawing/2014/main" id="{00000000-0008-0000-0500-00003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9" name="Text Box 15">
          <a:extLst>
            <a:ext uri="{FF2B5EF4-FFF2-40B4-BE49-F238E27FC236}">
              <a16:creationId xmlns:a16="http://schemas.microsoft.com/office/drawing/2014/main" id="{00000000-0008-0000-0500-000039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0" name="Text Box 15">
          <a:extLst>
            <a:ext uri="{FF2B5EF4-FFF2-40B4-BE49-F238E27FC236}">
              <a16:creationId xmlns:a16="http://schemas.microsoft.com/office/drawing/2014/main" id="{00000000-0008-0000-0500-00003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1" name="Text Box 15">
          <a:extLst>
            <a:ext uri="{FF2B5EF4-FFF2-40B4-BE49-F238E27FC236}">
              <a16:creationId xmlns:a16="http://schemas.microsoft.com/office/drawing/2014/main" id="{00000000-0008-0000-0500-00003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2" name="Text Box 15">
          <a:extLst>
            <a:ext uri="{FF2B5EF4-FFF2-40B4-BE49-F238E27FC236}">
              <a16:creationId xmlns:a16="http://schemas.microsoft.com/office/drawing/2014/main" id="{00000000-0008-0000-0500-00003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3" name="Text Box 15">
          <a:extLst>
            <a:ext uri="{FF2B5EF4-FFF2-40B4-BE49-F238E27FC236}">
              <a16:creationId xmlns:a16="http://schemas.microsoft.com/office/drawing/2014/main" id="{00000000-0008-0000-0500-00003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4" name="Text Box 15">
          <a:extLst>
            <a:ext uri="{FF2B5EF4-FFF2-40B4-BE49-F238E27FC236}">
              <a16:creationId xmlns:a16="http://schemas.microsoft.com/office/drawing/2014/main" id="{00000000-0008-0000-0500-00003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5" name="Text Box 15">
          <a:extLst>
            <a:ext uri="{FF2B5EF4-FFF2-40B4-BE49-F238E27FC236}">
              <a16:creationId xmlns:a16="http://schemas.microsoft.com/office/drawing/2014/main" id="{00000000-0008-0000-0500-00003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6" name="Text Box 15">
          <a:extLst>
            <a:ext uri="{FF2B5EF4-FFF2-40B4-BE49-F238E27FC236}">
              <a16:creationId xmlns:a16="http://schemas.microsoft.com/office/drawing/2014/main" id="{00000000-0008-0000-0500-00004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417" name="Text Box 15">
          <a:extLst>
            <a:ext uri="{FF2B5EF4-FFF2-40B4-BE49-F238E27FC236}">
              <a16:creationId xmlns:a16="http://schemas.microsoft.com/office/drawing/2014/main" id="{00000000-0008-0000-0500-000041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8" name="Text Box 15">
          <a:extLst>
            <a:ext uri="{FF2B5EF4-FFF2-40B4-BE49-F238E27FC236}">
              <a16:creationId xmlns:a16="http://schemas.microsoft.com/office/drawing/2014/main" id="{00000000-0008-0000-0500-00004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419" name="Text Box 15">
          <a:extLst>
            <a:ext uri="{FF2B5EF4-FFF2-40B4-BE49-F238E27FC236}">
              <a16:creationId xmlns:a16="http://schemas.microsoft.com/office/drawing/2014/main" id="{00000000-0008-0000-0500-000043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420" name="Text Box 15">
          <a:extLst>
            <a:ext uri="{FF2B5EF4-FFF2-40B4-BE49-F238E27FC236}">
              <a16:creationId xmlns:a16="http://schemas.microsoft.com/office/drawing/2014/main" id="{00000000-0008-0000-0500-000044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1" name="Text Box 15">
          <a:extLst>
            <a:ext uri="{FF2B5EF4-FFF2-40B4-BE49-F238E27FC236}">
              <a16:creationId xmlns:a16="http://schemas.microsoft.com/office/drawing/2014/main" id="{00000000-0008-0000-0500-00004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422" name="Text Box 15">
          <a:extLst>
            <a:ext uri="{FF2B5EF4-FFF2-40B4-BE49-F238E27FC236}">
              <a16:creationId xmlns:a16="http://schemas.microsoft.com/office/drawing/2014/main" id="{00000000-0008-0000-0500-000046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56743"/>
    <xdr:sp macro="" textlink="">
      <xdr:nvSpPr>
        <xdr:cNvPr id="4423" name="Text Box 15">
          <a:extLst>
            <a:ext uri="{FF2B5EF4-FFF2-40B4-BE49-F238E27FC236}">
              <a16:creationId xmlns:a16="http://schemas.microsoft.com/office/drawing/2014/main" id="{00000000-0008-0000-0500-000047110000}"/>
            </a:ext>
          </a:extLst>
        </xdr:cNvPr>
        <xdr:cNvSpPr txBox="1">
          <a:spLocks noChangeArrowheads="1"/>
        </xdr:cNvSpPr>
      </xdr:nvSpPr>
      <xdr:spPr bwMode="auto">
        <a:xfrm>
          <a:off x="4972050" y="33550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4" name="Text Box 15">
          <a:extLst>
            <a:ext uri="{FF2B5EF4-FFF2-40B4-BE49-F238E27FC236}">
              <a16:creationId xmlns:a16="http://schemas.microsoft.com/office/drawing/2014/main" id="{00000000-0008-0000-0500-00004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425" name="Text Box 15">
          <a:extLst>
            <a:ext uri="{FF2B5EF4-FFF2-40B4-BE49-F238E27FC236}">
              <a16:creationId xmlns:a16="http://schemas.microsoft.com/office/drawing/2014/main" id="{00000000-0008-0000-0500-000049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6" name="Text Box 15">
          <a:extLst>
            <a:ext uri="{FF2B5EF4-FFF2-40B4-BE49-F238E27FC236}">
              <a16:creationId xmlns:a16="http://schemas.microsoft.com/office/drawing/2014/main" id="{00000000-0008-0000-0500-00004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7" name="Text Box 15">
          <a:extLst>
            <a:ext uri="{FF2B5EF4-FFF2-40B4-BE49-F238E27FC236}">
              <a16:creationId xmlns:a16="http://schemas.microsoft.com/office/drawing/2014/main" id="{00000000-0008-0000-0500-00004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8" name="Text Box 15">
          <a:extLst>
            <a:ext uri="{FF2B5EF4-FFF2-40B4-BE49-F238E27FC236}">
              <a16:creationId xmlns:a16="http://schemas.microsoft.com/office/drawing/2014/main" id="{00000000-0008-0000-0500-00004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9" name="Text Box 15">
          <a:extLst>
            <a:ext uri="{FF2B5EF4-FFF2-40B4-BE49-F238E27FC236}">
              <a16:creationId xmlns:a16="http://schemas.microsoft.com/office/drawing/2014/main" id="{00000000-0008-0000-0500-00004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0" name="Text Box 15">
          <a:extLst>
            <a:ext uri="{FF2B5EF4-FFF2-40B4-BE49-F238E27FC236}">
              <a16:creationId xmlns:a16="http://schemas.microsoft.com/office/drawing/2014/main" id="{00000000-0008-0000-0500-00004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1" name="Text Box 15">
          <a:extLst>
            <a:ext uri="{FF2B5EF4-FFF2-40B4-BE49-F238E27FC236}">
              <a16:creationId xmlns:a16="http://schemas.microsoft.com/office/drawing/2014/main" id="{00000000-0008-0000-0500-00004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2" name="Text Box 15">
          <a:extLst>
            <a:ext uri="{FF2B5EF4-FFF2-40B4-BE49-F238E27FC236}">
              <a16:creationId xmlns:a16="http://schemas.microsoft.com/office/drawing/2014/main" id="{00000000-0008-0000-0500-00005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3" name="Text Box 15">
          <a:extLst>
            <a:ext uri="{FF2B5EF4-FFF2-40B4-BE49-F238E27FC236}">
              <a16:creationId xmlns:a16="http://schemas.microsoft.com/office/drawing/2014/main" id="{00000000-0008-0000-0500-000051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4" name="Text Box 15">
          <a:extLst>
            <a:ext uri="{FF2B5EF4-FFF2-40B4-BE49-F238E27FC236}">
              <a16:creationId xmlns:a16="http://schemas.microsoft.com/office/drawing/2014/main" id="{00000000-0008-0000-0500-00005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5" name="Text Box 15">
          <a:extLst>
            <a:ext uri="{FF2B5EF4-FFF2-40B4-BE49-F238E27FC236}">
              <a16:creationId xmlns:a16="http://schemas.microsoft.com/office/drawing/2014/main" id="{00000000-0008-0000-0500-000053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6" name="Text Box 15">
          <a:extLst>
            <a:ext uri="{FF2B5EF4-FFF2-40B4-BE49-F238E27FC236}">
              <a16:creationId xmlns:a16="http://schemas.microsoft.com/office/drawing/2014/main" id="{00000000-0008-0000-0500-00005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7" name="Text Box 15">
          <a:extLst>
            <a:ext uri="{FF2B5EF4-FFF2-40B4-BE49-F238E27FC236}">
              <a16:creationId xmlns:a16="http://schemas.microsoft.com/office/drawing/2014/main" id="{00000000-0008-0000-0500-00005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8" name="Text Box 15">
          <a:extLst>
            <a:ext uri="{FF2B5EF4-FFF2-40B4-BE49-F238E27FC236}">
              <a16:creationId xmlns:a16="http://schemas.microsoft.com/office/drawing/2014/main" id="{00000000-0008-0000-0500-000056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9" name="Text Box 15">
          <a:extLst>
            <a:ext uri="{FF2B5EF4-FFF2-40B4-BE49-F238E27FC236}">
              <a16:creationId xmlns:a16="http://schemas.microsoft.com/office/drawing/2014/main" id="{00000000-0008-0000-0500-00005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0" name="Text Box 15">
          <a:extLst>
            <a:ext uri="{FF2B5EF4-FFF2-40B4-BE49-F238E27FC236}">
              <a16:creationId xmlns:a16="http://schemas.microsoft.com/office/drawing/2014/main" id="{00000000-0008-0000-0500-00005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1" name="Text Box 15">
          <a:extLst>
            <a:ext uri="{FF2B5EF4-FFF2-40B4-BE49-F238E27FC236}">
              <a16:creationId xmlns:a16="http://schemas.microsoft.com/office/drawing/2014/main" id="{00000000-0008-0000-0500-000059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2" name="Text Box 15">
          <a:extLst>
            <a:ext uri="{FF2B5EF4-FFF2-40B4-BE49-F238E27FC236}">
              <a16:creationId xmlns:a16="http://schemas.microsoft.com/office/drawing/2014/main" id="{00000000-0008-0000-0500-00005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3" name="Text Box 15">
          <a:extLst>
            <a:ext uri="{FF2B5EF4-FFF2-40B4-BE49-F238E27FC236}">
              <a16:creationId xmlns:a16="http://schemas.microsoft.com/office/drawing/2014/main" id="{00000000-0008-0000-0500-00005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4" name="Text Box 15">
          <a:extLst>
            <a:ext uri="{FF2B5EF4-FFF2-40B4-BE49-F238E27FC236}">
              <a16:creationId xmlns:a16="http://schemas.microsoft.com/office/drawing/2014/main" id="{00000000-0008-0000-0500-00005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5" name="Text Box 15">
          <a:extLst>
            <a:ext uri="{FF2B5EF4-FFF2-40B4-BE49-F238E27FC236}">
              <a16:creationId xmlns:a16="http://schemas.microsoft.com/office/drawing/2014/main" id="{00000000-0008-0000-0500-00005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6" name="Text Box 15">
          <a:extLst>
            <a:ext uri="{FF2B5EF4-FFF2-40B4-BE49-F238E27FC236}">
              <a16:creationId xmlns:a16="http://schemas.microsoft.com/office/drawing/2014/main" id="{00000000-0008-0000-0500-00005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7" name="Text Box 15">
          <a:extLst>
            <a:ext uri="{FF2B5EF4-FFF2-40B4-BE49-F238E27FC236}">
              <a16:creationId xmlns:a16="http://schemas.microsoft.com/office/drawing/2014/main" id="{00000000-0008-0000-0500-00005F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8" name="Text Box 15">
          <a:extLst>
            <a:ext uri="{FF2B5EF4-FFF2-40B4-BE49-F238E27FC236}">
              <a16:creationId xmlns:a16="http://schemas.microsoft.com/office/drawing/2014/main" id="{00000000-0008-0000-0500-000060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9" name="Text Box 15">
          <a:extLst>
            <a:ext uri="{FF2B5EF4-FFF2-40B4-BE49-F238E27FC236}">
              <a16:creationId xmlns:a16="http://schemas.microsoft.com/office/drawing/2014/main" id="{00000000-0008-0000-0500-000061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0" name="Text Box 15">
          <a:extLst>
            <a:ext uri="{FF2B5EF4-FFF2-40B4-BE49-F238E27FC236}">
              <a16:creationId xmlns:a16="http://schemas.microsoft.com/office/drawing/2014/main" id="{00000000-0008-0000-0500-000062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1" name="Text Box 15">
          <a:extLst>
            <a:ext uri="{FF2B5EF4-FFF2-40B4-BE49-F238E27FC236}">
              <a16:creationId xmlns:a16="http://schemas.microsoft.com/office/drawing/2014/main" id="{00000000-0008-0000-0500-000063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2" name="Text Box 15">
          <a:extLst>
            <a:ext uri="{FF2B5EF4-FFF2-40B4-BE49-F238E27FC236}">
              <a16:creationId xmlns:a16="http://schemas.microsoft.com/office/drawing/2014/main" id="{00000000-0008-0000-0500-000064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3" name="Text Box 15">
          <a:extLst>
            <a:ext uri="{FF2B5EF4-FFF2-40B4-BE49-F238E27FC236}">
              <a16:creationId xmlns:a16="http://schemas.microsoft.com/office/drawing/2014/main" id="{00000000-0008-0000-0500-000065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4" name="Text Box 15">
          <a:extLst>
            <a:ext uri="{FF2B5EF4-FFF2-40B4-BE49-F238E27FC236}">
              <a16:creationId xmlns:a16="http://schemas.microsoft.com/office/drawing/2014/main" id="{00000000-0008-0000-0500-000066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5" name="Text Box 15">
          <a:extLst>
            <a:ext uri="{FF2B5EF4-FFF2-40B4-BE49-F238E27FC236}">
              <a16:creationId xmlns:a16="http://schemas.microsoft.com/office/drawing/2014/main" id="{00000000-0008-0000-0500-000067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6" name="Text Box 15">
          <a:extLst>
            <a:ext uri="{FF2B5EF4-FFF2-40B4-BE49-F238E27FC236}">
              <a16:creationId xmlns:a16="http://schemas.microsoft.com/office/drawing/2014/main" id="{00000000-0008-0000-0500-000068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7" name="Text Box 15">
          <a:extLst>
            <a:ext uri="{FF2B5EF4-FFF2-40B4-BE49-F238E27FC236}">
              <a16:creationId xmlns:a16="http://schemas.microsoft.com/office/drawing/2014/main" id="{00000000-0008-0000-0500-000069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8" name="Text Box 15">
          <a:extLst>
            <a:ext uri="{FF2B5EF4-FFF2-40B4-BE49-F238E27FC236}">
              <a16:creationId xmlns:a16="http://schemas.microsoft.com/office/drawing/2014/main" id="{00000000-0008-0000-0500-00006A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9" name="Text Box 15">
          <a:extLst>
            <a:ext uri="{FF2B5EF4-FFF2-40B4-BE49-F238E27FC236}">
              <a16:creationId xmlns:a16="http://schemas.microsoft.com/office/drawing/2014/main" id="{00000000-0008-0000-0500-00006B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0" name="Text Box 15">
          <a:extLst>
            <a:ext uri="{FF2B5EF4-FFF2-40B4-BE49-F238E27FC236}">
              <a16:creationId xmlns:a16="http://schemas.microsoft.com/office/drawing/2014/main" id="{00000000-0008-0000-0500-00006C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1" name="Text Box 15">
          <a:extLst>
            <a:ext uri="{FF2B5EF4-FFF2-40B4-BE49-F238E27FC236}">
              <a16:creationId xmlns:a16="http://schemas.microsoft.com/office/drawing/2014/main" id="{00000000-0008-0000-0500-00006D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2" name="Text Box 15">
          <a:extLst>
            <a:ext uri="{FF2B5EF4-FFF2-40B4-BE49-F238E27FC236}">
              <a16:creationId xmlns:a16="http://schemas.microsoft.com/office/drawing/2014/main" id="{00000000-0008-0000-0500-00006E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3" name="Text Box 15">
          <a:extLst>
            <a:ext uri="{FF2B5EF4-FFF2-40B4-BE49-F238E27FC236}">
              <a16:creationId xmlns:a16="http://schemas.microsoft.com/office/drawing/2014/main" id="{00000000-0008-0000-0500-00006F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4" name="Text Box 15">
          <a:extLst>
            <a:ext uri="{FF2B5EF4-FFF2-40B4-BE49-F238E27FC236}">
              <a16:creationId xmlns:a16="http://schemas.microsoft.com/office/drawing/2014/main" id="{00000000-0008-0000-0500-000070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5" name="Text Box 15">
          <a:extLst>
            <a:ext uri="{FF2B5EF4-FFF2-40B4-BE49-F238E27FC236}">
              <a16:creationId xmlns:a16="http://schemas.microsoft.com/office/drawing/2014/main" id="{00000000-0008-0000-0500-000071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6" name="Text Box 15">
          <a:extLst>
            <a:ext uri="{FF2B5EF4-FFF2-40B4-BE49-F238E27FC236}">
              <a16:creationId xmlns:a16="http://schemas.microsoft.com/office/drawing/2014/main" id="{00000000-0008-0000-0500-000072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7" name="Text Box 15">
          <a:extLst>
            <a:ext uri="{FF2B5EF4-FFF2-40B4-BE49-F238E27FC236}">
              <a16:creationId xmlns:a16="http://schemas.microsoft.com/office/drawing/2014/main" id="{00000000-0008-0000-0500-000073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8" name="Text Box 15">
          <a:extLst>
            <a:ext uri="{FF2B5EF4-FFF2-40B4-BE49-F238E27FC236}">
              <a16:creationId xmlns:a16="http://schemas.microsoft.com/office/drawing/2014/main" id="{00000000-0008-0000-0500-000074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9" name="Text Box 15">
          <a:extLst>
            <a:ext uri="{FF2B5EF4-FFF2-40B4-BE49-F238E27FC236}">
              <a16:creationId xmlns:a16="http://schemas.microsoft.com/office/drawing/2014/main" id="{00000000-0008-0000-0500-000075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70" name="Text Box 15">
          <a:extLst>
            <a:ext uri="{FF2B5EF4-FFF2-40B4-BE49-F238E27FC236}">
              <a16:creationId xmlns:a16="http://schemas.microsoft.com/office/drawing/2014/main" id="{00000000-0008-0000-0500-000076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8496"/>
    <xdr:sp macro="" textlink="">
      <xdr:nvSpPr>
        <xdr:cNvPr id="4471" name="Text Box 15">
          <a:extLst>
            <a:ext uri="{FF2B5EF4-FFF2-40B4-BE49-F238E27FC236}">
              <a16:creationId xmlns:a16="http://schemas.microsoft.com/office/drawing/2014/main" id="{00000000-0008-0000-0500-000077110000}"/>
            </a:ext>
          </a:extLst>
        </xdr:cNvPr>
        <xdr:cNvSpPr txBox="1">
          <a:spLocks noChangeArrowheads="1"/>
        </xdr:cNvSpPr>
      </xdr:nvSpPr>
      <xdr:spPr bwMode="auto">
        <a:xfrm>
          <a:off x="4972050" y="357981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2" name="Text Box 15">
          <a:extLst>
            <a:ext uri="{FF2B5EF4-FFF2-40B4-BE49-F238E27FC236}">
              <a16:creationId xmlns:a16="http://schemas.microsoft.com/office/drawing/2014/main" id="{00000000-0008-0000-0500-000078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4473" name="Text Box 15">
          <a:extLst>
            <a:ext uri="{FF2B5EF4-FFF2-40B4-BE49-F238E27FC236}">
              <a16:creationId xmlns:a16="http://schemas.microsoft.com/office/drawing/2014/main" id="{00000000-0008-0000-0500-000079110000}"/>
            </a:ext>
          </a:extLst>
        </xdr:cNvPr>
        <xdr:cNvSpPr txBox="1">
          <a:spLocks noChangeArrowheads="1"/>
        </xdr:cNvSpPr>
      </xdr:nvSpPr>
      <xdr:spPr bwMode="auto">
        <a:xfrm>
          <a:off x="4972050" y="35798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56743"/>
    <xdr:sp macro="" textlink="">
      <xdr:nvSpPr>
        <xdr:cNvPr id="4474" name="Text Box 15">
          <a:extLst>
            <a:ext uri="{FF2B5EF4-FFF2-40B4-BE49-F238E27FC236}">
              <a16:creationId xmlns:a16="http://schemas.microsoft.com/office/drawing/2014/main" id="{00000000-0008-0000-0500-00007A110000}"/>
            </a:ext>
          </a:extLst>
        </xdr:cNvPr>
        <xdr:cNvSpPr txBox="1">
          <a:spLocks noChangeArrowheads="1"/>
        </xdr:cNvSpPr>
      </xdr:nvSpPr>
      <xdr:spPr bwMode="auto">
        <a:xfrm>
          <a:off x="4972050" y="357981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5" name="Text Box 15">
          <a:extLst>
            <a:ext uri="{FF2B5EF4-FFF2-40B4-BE49-F238E27FC236}">
              <a16:creationId xmlns:a16="http://schemas.microsoft.com/office/drawing/2014/main" id="{00000000-0008-0000-0500-00007B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4476" name="Text Box 15">
          <a:extLst>
            <a:ext uri="{FF2B5EF4-FFF2-40B4-BE49-F238E27FC236}">
              <a16:creationId xmlns:a16="http://schemas.microsoft.com/office/drawing/2014/main" id="{00000000-0008-0000-0500-00007C110000}"/>
            </a:ext>
          </a:extLst>
        </xdr:cNvPr>
        <xdr:cNvSpPr txBox="1">
          <a:spLocks noChangeArrowheads="1"/>
        </xdr:cNvSpPr>
      </xdr:nvSpPr>
      <xdr:spPr bwMode="auto">
        <a:xfrm>
          <a:off x="4972050" y="35798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7" name="Text Box 15">
          <a:extLst>
            <a:ext uri="{FF2B5EF4-FFF2-40B4-BE49-F238E27FC236}">
              <a16:creationId xmlns:a16="http://schemas.microsoft.com/office/drawing/2014/main" id="{00000000-0008-0000-0500-00007D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8" name="Text Box 15">
          <a:extLst>
            <a:ext uri="{FF2B5EF4-FFF2-40B4-BE49-F238E27FC236}">
              <a16:creationId xmlns:a16="http://schemas.microsoft.com/office/drawing/2014/main" id="{00000000-0008-0000-0500-00007E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9" name="Text Box 15">
          <a:extLst>
            <a:ext uri="{FF2B5EF4-FFF2-40B4-BE49-F238E27FC236}">
              <a16:creationId xmlns:a16="http://schemas.microsoft.com/office/drawing/2014/main" id="{00000000-0008-0000-0500-00007F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0" name="Text Box 15">
          <a:extLst>
            <a:ext uri="{FF2B5EF4-FFF2-40B4-BE49-F238E27FC236}">
              <a16:creationId xmlns:a16="http://schemas.microsoft.com/office/drawing/2014/main" id="{00000000-0008-0000-0500-000080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1" name="Text Box 15">
          <a:extLst>
            <a:ext uri="{FF2B5EF4-FFF2-40B4-BE49-F238E27FC236}">
              <a16:creationId xmlns:a16="http://schemas.microsoft.com/office/drawing/2014/main" id="{00000000-0008-0000-0500-000081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2" name="Text Box 15">
          <a:extLst>
            <a:ext uri="{FF2B5EF4-FFF2-40B4-BE49-F238E27FC236}">
              <a16:creationId xmlns:a16="http://schemas.microsoft.com/office/drawing/2014/main" id="{00000000-0008-0000-0500-000082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3" name="Text Box 15">
          <a:extLst>
            <a:ext uri="{FF2B5EF4-FFF2-40B4-BE49-F238E27FC236}">
              <a16:creationId xmlns:a16="http://schemas.microsoft.com/office/drawing/2014/main" id="{00000000-0008-0000-0500-000083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4" name="Text Box 15">
          <a:extLst>
            <a:ext uri="{FF2B5EF4-FFF2-40B4-BE49-F238E27FC236}">
              <a16:creationId xmlns:a16="http://schemas.microsoft.com/office/drawing/2014/main" id="{00000000-0008-0000-0500-000084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5" name="Text Box 15">
          <a:extLst>
            <a:ext uri="{FF2B5EF4-FFF2-40B4-BE49-F238E27FC236}">
              <a16:creationId xmlns:a16="http://schemas.microsoft.com/office/drawing/2014/main" id="{00000000-0008-0000-0500-000085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6" name="Text Box 15">
          <a:extLst>
            <a:ext uri="{FF2B5EF4-FFF2-40B4-BE49-F238E27FC236}">
              <a16:creationId xmlns:a16="http://schemas.microsoft.com/office/drawing/2014/main" id="{00000000-0008-0000-0500-000086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7" name="Text Box 15">
          <a:extLst>
            <a:ext uri="{FF2B5EF4-FFF2-40B4-BE49-F238E27FC236}">
              <a16:creationId xmlns:a16="http://schemas.microsoft.com/office/drawing/2014/main" id="{00000000-0008-0000-0500-000087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8" name="Text Box 15">
          <a:extLst>
            <a:ext uri="{FF2B5EF4-FFF2-40B4-BE49-F238E27FC236}">
              <a16:creationId xmlns:a16="http://schemas.microsoft.com/office/drawing/2014/main" id="{00000000-0008-0000-0500-000088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9" name="Text Box 15">
          <a:extLst>
            <a:ext uri="{FF2B5EF4-FFF2-40B4-BE49-F238E27FC236}">
              <a16:creationId xmlns:a16="http://schemas.microsoft.com/office/drawing/2014/main" id="{00000000-0008-0000-0500-000089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0" name="Text Box 15">
          <a:extLst>
            <a:ext uri="{FF2B5EF4-FFF2-40B4-BE49-F238E27FC236}">
              <a16:creationId xmlns:a16="http://schemas.microsoft.com/office/drawing/2014/main" id="{00000000-0008-0000-0500-00008A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1" name="Text Box 15">
          <a:extLst>
            <a:ext uri="{FF2B5EF4-FFF2-40B4-BE49-F238E27FC236}">
              <a16:creationId xmlns:a16="http://schemas.microsoft.com/office/drawing/2014/main" id="{00000000-0008-0000-0500-00008B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2" name="Text Box 15">
          <a:extLst>
            <a:ext uri="{FF2B5EF4-FFF2-40B4-BE49-F238E27FC236}">
              <a16:creationId xmlns:a16="http://schemas.microsoft.com/office/drawing/2014/main" id="{00000000-0008-0000-0500-00008C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3" name="Text Box 15">
          <a:extLst>
            <a:ext uri="{FF2B5EF4-FFF2-40B4-BE49-F238E27FC236}">
              <a16:creationId xmlns:a16="http://schemas.microsoft.com/office/drawing/2014/main" id="{00000000-0008-0000-0500-00008D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4" name="Text Box 15">
          <a:extLst>
            <a:ext uri="{FF2B5EF4-FFF2-40B4-BE49-F238E27FC236}">
              <a16:creationId xmlns:a16="http://schemas.microsoft.com/office/drawing/2014/main" id="{00000000-0008-0000-0500-00008E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5" name="Text Box 15">
          <a:extLst>
            <a:ext uri="{FF2B5EF4-FFF2-40B4-BE49-F238E27FC236}">
              <a16:creationId xmlns:a16="http://schemas.microsoft.com/office/drawing/2014/main" id="{00000000-0008-0000-0500-00008F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6" name="Text Box 15">
          <a:extLst>
            <a:ext uri="{FF2B5EF4-FFF2-40B4-BE49-F238E27FC236}">
              <a16:creationId xmlns:a16="http://schemas.microsoft.com/office/drawing/2014/main" id="{00000000-0008-0000-0500-000090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7" name="Text Box 15">
          <a:extLst>
            <a:ext uri="{FF2B5EF4-FFF2-40B4-BE49-F238E27FC236}">
              <a16:creationId xmlns:a16="http://schemas.microsoft.com/office/drawing/2014/main" id="{00000000-0008-0000-0500-000091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8" name="Text Box 15">
          <a:extLst>
            <a:ext uri="{FF2B5EF4-FFF2-40B4-BE49-F238E27FC236}">
              <a16:creationId xmlns:a16="http://schemas.microsoft.com/office/drawing/2014/main" id="{00000000-0008-0000-0500-000092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9" name="Text Box 15">
          <a:extLst>
            <a:ext uri="{FF2B5EF4-FFF2-40B4-BE49-F238E27FC236}">
              <a16:creationId xmlns:a16="http://schemas.microsoft.com/office/drawing/2014/main" id="{00000000-0008-0000-0500-000093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500" name="Text Box 15">
          <a:extLst>
            <a:ext uri="{FF2B5EF4-FFF2-40B4-BE49-F238E27FC236}">
              <a16:creationId xmlns:a16="http://schemas.microsoft.com/office/drawing/2014/main" id="{00000000-0008-0000-0500-000094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4501" name="Text Box 15">
          <a:extLst>
            <a:ext uri="{FF2B5EF4-FFF2-40B4-BE49-F238E27FC236}">
              <a16:creationId xmlns:a16="http://schemas.microsoft.com/office/drawing/2014/main" id="{00000000-0008-0000-0500-000095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502" name="Text Box 15">
          <a:extLst>
            <a:ext uri="{FF2B5EF4-FFF2-40B4-BE49-F238E27FC236}">
              <a16:creationId xmlns:a16="http://schemas.microsoft.com/office/drawing/2014/main" id="{00000000-0008-0000-0500-000096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503" name="Text Box 15">
          <a:extLst>
            <a:ext uri="{FF2B5EF4-FFF2-40B4-BE49-F238E27FC236}">
              <a16:creationId xmlns:a16="http://schemas.microsoft.com/office/drawing/2014/main" id="{00000000-0008-0000-0500-000097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4504" name="Text Box 15">
          <a:extLst>
            <a:ext uri="{FF2B5EF4-FFF2-40B4-BE49-F238E27FC236}">
              <a16:creationId xmlns:a16="http://schemas.microsoft.com/office/drawing/2014/main" id="{00000000-0008-0000-0500-000098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505" name="Text Box 15">
          <a:extLst>
            <a:ext uri="{FF2B5EF4-FFF2-40B4-BE49-F238E27FC236}">
              <a16:creationId xmlns:a16="http://schemas.microsoft.com/office/drawing/2014/main" id="{00000000-0008-0000-0500-000099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506" name="Text Box 15">
          <a:extLst>
            <a:ext uri="{FF2B5EF4-FFF2-40B4-BE49-F238E27FC236}">
              <a16:creationId xmlns:a16="http://schemas.microsoft.com/office/drawing/2014/main" id="{00000000-0008-0000-0500-00009A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56743"/>
    <xdr:sp macro="" textlink="">
      <xdr:nvSpPr>
        <xdr:cNvPr id="4507" name="Text Box 15">
          <a:extLst>
            <a:ext uri="{FF2B5EF4-FFF2-40B4-BE49-F238E27FC236}">
              <a16:creationId xmlns:a16="http://schemas.microsoft.com/office/drawing/2014/main" id="{00000000-0008-0000-0500-00009B110000}"/>
            </a:ext>
          </a:extLst>
        </xdr:cNvPr>
        <xdr:cNvSpPr txBox="1">
          <a:spLocks noChangeArrowheads="1"/>
        </xdr:cNvSpPr>
      </xdr:nvSpPr>
      <xdr:spPr bwMode="auto">
        <a:xfrm>
          <a:off x="4972050" y="38046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508" name="Text Box 15">
          <a:extLst>
            <a:ext uri="{FF2B5EF4-FFF2-40B4-BE49-F238E27FC236}">
              <a16:creationId xmlns:a16="http://schemas.microsoft.com/office/drawing/2014/main" id="{00000000-0008-0000-0500-00009C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509" name="Text Box 15">
          <a:extLst>
            <a:ext uri="{FF2B5EF4-FFF2-40B4-BE49-F238E27FC236}">
              <a16:creationId xmlns:a16="http://schemas.microsoft.com/office/drawing/2014/main" id="{00000000-0008-0000-0500-00009D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510" name="Text Box 15">
          <a:extLst>
            <a:ext uri="{FF2B5EF4-FFF2-40B4-BE49-F238E27FC236}">
              <a16:creationId xmlns:a16="http://schemas.microsoft.com/office/drawing/2014/main" id="{00000000-0008-0000-0500-00009E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11" name="Text Box 15">
          <a:extLst>
            <a:ext uri="{FF2B5EF4-FFF2-40B4-BE49-F238E27FC236}">
              <a16:creationId xmlns:a16="http://schemas.microsoft.com/office/drawing/2014/main" id="{00000000-0008-0000-0500-00009F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12" name="Text Box 15">
          <a:extLst>
            <a:ext uri="{FF2B5EF4-FFF2-40B4-BE49-F238E27FC236}">
              <a16:creationId xmlns:a16="http://schemas.microsoft.com/office/drawing/2014/main" id="{00000000-0008-0000-0500-0000A0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513" name="Text Box 15">
          <a:extLst>
            <a:ext uri="{FF2B5EF4-FFF2-40B4-BE49-F238E27FC236}">
              <a16:creationId xmlns:a16="http://schemas.microsoft.com/office/drawing/2014/main" id="{00000000-0008-0000-0500-0000A1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14" name="Text Box 15">
          <a:extLst>
            <a:ext uri="{FF2B5EF4-FFF2-40B4-BE49-F238E27FC236}">
              <a16:creationId xmlns:a16="http://schemas.microsoft.com/office/drawing/2014/main" id="{00000000-0008-0000-0500-0000A2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15" name="Text Box 15">
          <a:extLst>
            <a:ext uri="{FF2B5EF4-FFF2-40B4-BE49-F238E27FC236}">
              <a16:creationId xmlns:a16="http://schemas.microsoft.com/office/drawing/2014/main" id="{00000000-0008-0000-0500-0000A3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56743"/>
    <xdr:sp macro="" textlink="">
      <xdr:nvSpPr>
        <xdr:cNvPr id="4516" name="Text Box 15">
          <a:extLst>
            <a:ext uri="{FF2B5EF4-FFF2-40B4-BE49-F238E27FC236}">
              <a16:creationId xmlns:a16="http://schemas.microsoft.com/office/drawing/2014/main" id="{00000000-0008-0000-0500-0000A4110000}"/>
            </a:ext>
          </a:extLst>
        </xdr:cNvPr>
        <xdr:cNvSpPr txBox="1">
          <a:spLocks noChangeArrowheads="1"/>
        </xdr:cNvSpPr>
      </xdr:nvSpPr>
      <xdr:spPr bwMode="auto">
        <a:xfrm>
          <a:off x="4972050" y="38046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17" name="Text Box 15">
          <a:extLst>
            <a:ext uri="{FF2B5EF4-FFF2-40B4-BE49-F238E27FC236}">
              <a16:creationId xmlns:a16="http://schemas.microsoft.com/office/drawing/2014/main" id="{00000000-0008-0000-0500-0000A5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18" name="Text Box 15">
          <a:extLst>
            <a:ext uri="{FF2B5EF4-FFF2-40B4-BE49-F238E27FC236}">
              <a16:creationId xmlns:a16="http://schemas.microsoft.com/office/drawing/2014/main" id="{00000000-0008-0000-0500-0000A6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19" name="Text Box 15">
          <a:extLst>
            <a:ext uri="{FF2B5EF4-FFF2-40B4-BE49-F238E27FC236}">
              <a16:creationId xmlns:a16="http://schemas.microsoft.com/office/drawing/2014/main" id="{00000000-0008-0000-0500-0000A7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20" name="Text Box 15">
          <a:extLst>
            <a:ext uri="{FF2B5EF4-FFF2-40B4-BE49-F238E27FC236}">
              <a16:creationId xmlns:a16="http://schemas.microsoft.com/office/drawing/2014/main" id="{00000000-0008-0000-0500-0000A8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21" name="Text Box 15">
          <a:extLst>
            <a:ext uri="{FF2B5EF4-FFF2-40B4-BE49-F238E27FC236}">
              <a16:creationId xmlns:a16="http://schemas.microsoft.com/office/drawing/2014/main" id="{00000000-0008-0000-0500-0000A9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4522" name="Text Box 15">
          <a:extLst>
            <a:ext uri="{FF2B5EF4-FFF2-40B4-BE49-F238E27FC236}">
              <a16:creationId xmlns:a16="http://schemas.microsoft.com/office/drawing/2014/main" id="{00000000-0008-0000-0500-0000AA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3" name="Text Box 15">
          <a:extLst>
            <a:ext uri="{FF2B5EF4-FFF2-40B4-BE49-F238E27FC236}">
              <a16:creationId xmlns:a16="http://schemas.microsoft.com/office/drawing/2014/main" id="{00000000-0008-0000-0500-0000AB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524" name="Text Box 15">
          <a:extLst>
            <a:ext uri="{FF2B5EF4-FFF2-40B4-BE49-F238E27FC236}">
              <a16:creationId xmlns:a16="http://schemas.microsoft.com/office/drawing/2014/main" id="{00000000-0008-0000-0500-0000AC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4525" name="Text Box 15">
          <a:extLst>
            <a:ext uri="{FF2B5EF4-FFF2-40B4-BE49-F238E27FC236}">
              <a16:creationId xmlns:a16="http://schemas.microsoft.com/office/drawing/2014/main" id="{00000000-0008-0000-0500-0000AD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6" name="Text Box 15">
          <a:extLst>
            <a:ext uri="{FF2B5EF4-FFF2-40B4-BE49-F238E27FC236}">
              <a16:creationId xmlns:a16="http://schemas.microsoft.com/office/drawing/2014/main" id="{00000000-0008-0000-0500-0000AE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527" name="Text Box 15">
          <a:extLst>
            <a:ext uri="{FF2B5EF4-FFF2-40B4-BE49-F238E27FC236}">
              <a16:creationId xmlns:a16="http://schemas.microsoft.com/office/drawing/2014/main" id="{00000000-0008-0000-0500-0000AF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56743"/>
    <xdr:sp macro="" textlink="">
      <xdr:nvSpPr>
        <xdr:cNvPr id="4528" name="Text Box 15">
          <a:extLst>
            <a:ext uri="{FF2B5EF4-FFF2-40B4-BE49-F238E27FC236}">
              <a16:creationId xmlns:a16="http://schemas.microsoft.com/office/drawing/2014/main" id="{00000000-0008-0000-0500-0000B0110000}"/>
            </a:ext>
          </a:extLst>
        </xdr:cNvPr>
        <xdr:cNvSpPr txBox="1">
          <a:spLocks noChangeArrowheads="1"/>
        </xdr:cNvSpPr>
      </xdr:nvSpPr>
      <xdr:spPr bwMode="auto">
        <a:xfrm>
          <a:off x="4972050" y="40293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9" name="Text Box 15">
          <a:extLst>
            <a:ext uri="{FF2B5EF4-FFF2-40B4-BE49-F238E27FC236}">
              <a16:creationId xmlns:a16="http://schemas.microsoft.com/office/drawing/2014/main" id="{00000000-0008-0000-0500-0000B1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530" name="Text Box 15">
          <a:extLst>
            <a:ext uri="{FF2B5EF4-FFF2-40B4-BE49-F238E27FC236}">
              <a16:creationId xmlns:a16="http://schemas.microsoft.com/office/drawing/2014/main" id="{00000000-0008-0000-0500-0000B2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31" name="Text Box 15">
          <a:extLst>
            <a:ext uri="{FF2B5EF4-FFF2-40B4-BE49-F238E27FC236}">
              <a16:creationId xmlns:a16="http://schemas.microsoft.com/office/drawing/2014/main" id="{00000000-0008-0000-0500-0000B3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32" name="Text Box 15">
          <a:extLst>
            <a:ext uri="{FF2B5EF4-FFF2-40B4-BE49-F238E27FC236}">
              <a16:creationId xmlns:a16="http://schemas.microsoft.com/office/drawing/2014/main" id="{00000000-0008-0000-0500-0000B4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33" name="Text Box 15">
          <a:extLst>
            <a:ext uri="{FF2B5EF4-FFF2-40B4-BE49-F238E27FC236}">
              <a16:creationId xmlns:a16="http://schemas.microsoft.com/office/drawing/2014/main" id="{00000000-0008-0000-0500-0000B5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534" name="Text Box 15">
          <a:extLst>
            <a:ext uri="{FF2B5EF4-FFF2-40B4-BE49-F238E27FC236}">
              <a16:creationId xmlns:a16="http://schemas.microsoft.com/office/drawing/2014/main" id="{00000000-0008-0000-0500-0000B6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5" name="Text Box 15">
          <a:extLst>
            <a:ext uri="{FF2B5EF4-FFF2-40B4-BE49-F238E27FC236}">
              <a16:creationId xmlns:a16="http://schemas.microsoft.com/office/drawing/2014/main" id="{00000000-0008-0000-0500-0000B7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36" name="Text Box 15">
          <a:extLst>
            <a:ext uri="{FF2B5EF4-FFF2-40B4-BE49-F238E27FC236}">
              <a16:creationId xmlns:a16="http://schemas.microsoft.com/office/drawing/2014/main" id="{00000000-0008-0000-0500-0000B8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537" name="Text Box 15">
          <a:extLst>
            <a:ext uri="{FF2B5EF4-FFF2-40B4-BE49-F238E27FC236}">
              <a16:creationId xmlns:a16="http://schemas.microsoft.com/office/drawing/2014/main" id="{00000000-0008-0000-0500-0000B9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8" name="Text Box 15">
          <a:extLst>
            <a:ext uri="{FF2B5EF4-FFF2-40B4-BE49-F238E27FC236}">
              <a16:creationId xmlns:a16="http://schemas.microsoft.com/office/drawing/2014/main" id="{00000000-0008-0000-0500-0000BA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39" name="Text Box 15">
          <a:extLst>
            <a:ext uri="{FF2B5EF4-FFF2-40B4-BE49-F238E27FC236}">
              <a16:creationId xmlns:a16="http://schemas.microsoft.com/office/drawing/2014/main" id="{00000000-0008-0000-0500-0000BB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56743"/>
    <xdr:sp macro="" textlink="">
      <xdr:nvSpPr>
        <xdr:cNvPr id="4540" name="Text Box 15">
          <a:extLst>
            <a:ext uri="{FF2B5EF4-FFF2-40B4-BE49-F238E27FC236}">
              <a16:creationId xmlns:a16="http://schemas.microsoft.com/office/drawing/2014/main" id="{00000000-0008-0000-0500-0000BC110000}"/>
            </a:ext>
          </a:extLst>
        </xdr:cNvPr>
        <xdr:cNvSpPr txBox="1">
          <a:spLocks noChangeArrowheads="1"/>
        </xdr:cNvSpPr>
      </xdr:nvSpPr>
      <xdr:spPr bwMode="auto">
        <a:xfrm>
          <a:off x="4972050" y="40293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41" name="Text Box 15">
          <a:extLst>
            <a:ext uri="{FF2B5EF4-FFF2-40B4-BE49-F238E27FC236}">
              <a16:creationId xmlns:a16="http://schemas.microsoft.com/office/drawing/2014/main" id="{00000000-0008-0000-0500-0000BD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42" name="Text Box 15">
          <a:extLst>
            <a:ext uri="{FF2B5EF4-FFF2-40B4-BE49-F238E27FC236}">
              <a16:creationId xmlns:a16="http://schemas.microsoft.com/office/drawing/2014/main" id="{00000000-0008-0000-0500-0000BE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43" name="Text Box 15">
          <a:extLst>
            <a:ext uri="{FF2B5EF4-FFF2-40B4-BE49-F238E27FC236}">
              <a16:creationId xmlns:a16="http://schemas.microsoft.com/office/drawing/2014/main" id="{00000000-0008-0000-0500-0000BF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44" name="Text Box 15">
          <a:extLst>
            <a:ext uri="{FF2B5EF4-FFF2-40B4-BE49-F238E27FC236}">
              <a16:creationId xmlns:a16="http://schemas.microsoft.com/office/drawing/2014/main" id="{00000000-0008-0000-0500-0000C0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45" name="Text Box 15">
          <a:extLst>
            <a:ext uri="{FF2B5EF4-FFF2-40B4-BE49-F238E27FC236}">
              <a16:creationId xmlns:a16="http://schemas.microsoft.com/office/drawing/2014/main" id="{00000000-0008-0000-0500-0000C1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6" name="Text Box 15">
          <a:extLst>
            <a:ext uri="{FF2B5EF4-FFF2-40B4-BE49-F238E27FC236}">
              <a16:creationId xmlns:a16="http://schemas.microsoft.com/office/drawing/2014/main" id="{00000000-0008-0000-0500-0000C2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7" name="Text Box 15">
          <a:extLst>
            <a:ext uri="{FF2B5EF4-FFF2-40B4-BE49-F238E27FC236}">
              <a16:creationId xmlns:a16="http://schemas.microsoft.com/office/drawing/2014/main" id="{00000000-0008-0000-0500-0000C3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8" name="Text Box 15">
          <a:extLst>
            <a:ext uri="{FF2B5EF4-FFF2-40B4-BE49-F238E27FC236}">
              <a16:creationId xmlns:a16="http://schemas.microsoft.com/office/drawing/2014/main" id="{00000000-0008-0000-0500-0000C4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9" name="Text Box 15">
          <a:extLst>
            <a:ext uri="{FF2B5EF4-FFF2-40B4-BE49-F238E27FC236}">
              <a16:creationId xmlns:a16="http://schemas.microsoft.com/office/drawing/2014/main" id="{00000000-0008-0000-0500-0000C5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50" name="Text Box 15">
          <a:extLst>
            <a:ext uri="{FF2B5EF4-FFF2-40B4-BE49-F238E27FC236}">
              <a16:creationId xmlns:a16="http://schemas.microsoft.com/office/drawing/2014/main" id="{00000000-0008-0000-0500-0000C6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51" name="Text Box 15">
          <a:extLst>
            <a:ext uri="{FF2B5EF4-FFF2-40B4-BE49-F238E27FC236}">
              <a16:creationId xmlns:a16="http://schemas.microsoft.com/office/drawing/2014/main" id="{00000000-0008-0000-0500-0000C7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8496"/>
    <xdr:sp macro="" textlink="">
      <xdr:nvSpPr>
        <xdr:cNvPr id="4552" name="Text Box 15">
          <a:extLst>
            <a:ext uri="{FF2B5EF4-FFF2-40B4-BE49-F238E27FC236}">
              <a16:creationId xmlns:a16="http://schemas.microsoft.com/office/drawing/2014/main" id="{00000000-0008-0000-0500-0000C8110000}"/>
            </a:ext>
          </a:extLst>
        </xdr:cNvPr>
        <xdr:cNvSpPr txBox="1">
          <a:spLocks noChangeArrowheads="1"/>
        </xdr:cNvSpPr>
      </xdr:nvSpPr>
      <xdr:spPr bwMode="auto">
        <a:xfrm>
          <a:off x="4972050" y="42541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3" name="Text Box 15">
          <a:extLst>
            <a:ext uri="{FF2B5EF4-FFF2-40B4-BE49-F238E27FC236}">
              <a16:creationId xmlns:a16="http://schemas.microsoft.com/office/drawing/2014/main" id="{00000000-0008-0000-0500-0000C9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4554" name="Text Box 15">
          <a:extLst>
            <a:ext uri="{FF2B5EF4-FFF2-40B4-BE49-F238E27FC236}">
              <a16:creationId xmlns:a16="http://schemas.microsoft.com/office/drawing/2014/main" id="{00000000-0008-0000-0500-0000CA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56743"/>
    <xdr:sp macro="" textlink="">
      <xdr:nvSpPr>
        <xdr:cNvPr id="4555" name="Text Box 15">
          <a:extLst>
            <a:ext uri="{FF2B5EF4-FFF2-40B4-BE49-F238E27FC236}">
              <a16:creationId xmlns:a16="http://schemas.microsoft.com/office/drawing/2014/main" id="{00000000-0008-0000-0500-0000CB110000}"/>
            </a:ext>
          </a:extLst>
        </xdr:cNvPr>
        <xdr:cNvSpPr txBox="1">
          <a:spLocks noChangeArrowheads="1"/>
        </xdr:cNvSpPr>
      </xdr:nvSpPr>
      <xdr:spPr bwMode="auto">
        <a:xfrm>
          <a:off x="4972050" y="42541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6" name="Text Box 15">
          <a:extLst>
            <a:ext uri="{FF2B5EF4-FFF2-40B4-BE49-F238E27FC236}">
              <a16:creationId xmlns:a16="http://schemas.microsoft.com/office/drawing/2014/main" id="{00000000-0008-0000-0500-0000CC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4557" name="Text Box 15">
          <a:extLst>
            <a:ext uri="{FF2B5EF4-FFF2-40B4-BE49-F238E27FC236}">
              <a16:creationId xmlns:a16="http://schemas.microsoft.com/office/drawing/2014/main" id="{00000000-0008-0000-0500-0000CD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8" name="Text Box 15">
          <a:extLst>
            <a:ext uri="{FF2B5EF4-FFF2-40B4-BE49-F238E27FC236}">
              <a16:creationId xmlns:a16="http://schemas.microsoft.com/office/drawing/2014/main" id="{00000000-0008-0000-0500-0000CE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9" name="Text Box 15">
          <a:extLst>
            <a:ext uri="{FF2B5EF4-FFF2-40B4-BE49-F238E27FC236}">
              <a16:creationId xmlns:a16="http://schemas.microsoft.com/office/drawing/2014/main" id="{00000000-0008-0000-0500-0000CF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60" name="Text Box 15">
          <a:extLst>
            <a:ext uri="{FF2B5EF4-FFF2-40B4-BE49-F238E27FC236}">
              <a16:creationId xmlns:a16="http://schemas.microsoft.com/office/drawing/2014/main" id="{00000000-0008-0000-0500-0000D0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61" name="Text Box 15">
          <a:extLst>
            <a:ext uri="{FF2B5EF4-FFF2-40B4-BE49-F238E27FC236}">
              <a16:creationId xmlns:a16="http://schemas.microsoft.com/office/drawing/2014/main" id="{00000000-0008-0000-0500-0000D1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62" name="Text Box 15">
          <a:extLst>
            <a:ext uri="{FF2B5EF4-FFF2-40B4-BE49-F238E27FC236}">
              <a16:creationId xmlns:a16="http://schemas.microsoft.com/office/drawing/2014/main" id="{00000000-0008-0000-0500-0000D2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63" name="Text Box 15">
          <a:extLst>
            <a:ext uri="{FF2B5EF4-FFF2-40B4-BE49-F238E27FC236}">
              <a16:creationId xmlns:a16="http://schemas.microsoft.com/office/drawing/2014/main" id="{00000000-0008-0000-0500-0000D3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8496"/>
    <xdr:sp macro="" textlink="">
      <xdr:nvSpPr>
        <xdr:cNvPr id="4564" name="Text Box 15">
          <a:extLst>
            <a:ext uri="{FF2B5EF4-FFF2-40B4-BE49-F238E27FC236}">
              <a16:creationId xmlns:a16="http://schemas.microsoft.com/office/drawing/2014/main" id="{00000000-0008-0000-0500-0000D4110000}"/>
            </a:ext>
          </a:extLst>
        </xdr:cNvPr>
        <xdr:cNvSpPr txBox="1">
          <a:spLocks noChangeArrowheads="1"/>
        </xdr:cNvSpPr>
      </xdr:nvSpPr>
      <xdr:spPr bwMode="auto">
        <a:xfrm>
          <a:off x="4972050" y="42541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5" name="Text Box 15">
          <a:extLst>
            <a:ext uri="{FF2B5EF4-FFF2-40B4-BE49-F238E27FC236}">
              <a16:creationId xmlns:a16="http://schemas.microsoft.com/office/drawing/2014/main" id="{00000000-0008-0000-0500-0000D5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566" name="Text Box 15">
          <a:extLst>
            <a:ext uri="{FF2B5EF4-FFF2-40B4-BE49-F238E27FC236}">
              <a16:creationId xmlns:a16="http://schemas.microsoft.com/office/drawing/2014/main" id="{00000000-0008-0000-0500-0000D6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56743"/>
    <xdr:sp macro="" textlink="">
      <xdr:nvSpPr>
        <xdr:cNvPr id="4567" name="Text Box 15">
          <a:extLst>
            <a:ext uri="{FF2B5EF4-FFF2-40B4-BE49-F238E27FC236}">
              <a16:creationId xmlns:a16="http://schemas.microsoft.com/office/drawing/2014/main" id="{00000000-0008-0000-0500-0000D7110000}"/>
            </a:ext>
          </a:extLst>
        </xdr:cNvPr>
        <xdr:cNvSpPr txBox="1">
          <a:spLocks noChangeArrowheads="1"/>
        </xdr:cNvSpPr>
      </xdr:nvSpPr>
      <xdr:spPr bwMode="auto">
        <a:xfrm>
          <a:off x="4972050" y="42541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8" name="Text Box 15">
          <a:extLst>
            <a:ext uri="{FF2B5EF4-FFF2-40B4-BE49-F238E27FC236}">
              <a16:creationId xmlns:a16="http://schemas.microsoft.com/office/drawing/2014/main" id="{00000000-0008-0000-0500-0000D8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569" name="Text Box 15">
          <a:extLst>
            <a:ext uri="{FF2B5EF4-FFF2-40B4-BE49-F238E27FC236}">
              <a16:creationId xmlns:a16="http://schemas.microsoft.com/office/drawing/2014/main" id="{00000000-0008-0000-0500-0000D9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0" name="Text Box 15">
          <a:extLst>
            <a:ext uri="{FF2B5EF4-FFF2-40B4-BE49-F238E27FC236}">
              <a16:creationId xmlns:a16="http://schemas.microsoft.com/office/drawing/2014/main" id="{00000000-0008-0000-0500-0000DA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1" name="Text Box 15">
          <a:extLst>
            <a:ext uri="{FF2B5EF4-FFF2-40B4-BE49-F238E27FC236}">
              <a16:creationId xmlns:a16="http://schemas.microsoft.com/office/drawing/2014/main" id="{00000000-0008-0000-0500-0000DB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2" name="Text Box 15">
          <a:extLst>
            <a:ext uri="{FF2B5EF4-FFF2-40B4-BE49-F238E27FC236}">
              <a16:creationId xmlns:a16="http://schemas.microsoft.com/office/drawing/2014/main" id="{00000000-0008-0000-0500-0000DC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3" name="Text Box 15">
          <a:extLst>
            <a:ext uri="{FF2B5EF4-FFF2-40B4-BE49-F238E27FC236}">
              <a16:creationId xmlns:a16="http://schemas.microsoft.com/office/drawing/2014/main" id="{00000000-0008-0000-0500-0000DD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4" name="Text Box 15">
          <a:extLst>
            <a:ext uri="{FF2B5EF4-FFF2-40B4-BE49-F238E27FC236}">
              <a16:creationId xmlns:a16="http://schemas.microsoft.com/office/drawing/2014/main" id="{00000000-0008-0000-0500-0000DE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5" name="Text Box 15">
          <a:extLst>
            <a:ext uri="{FF2B5EF4-FFF2-40B4-BE49-F238E27FC236}">
              <a16:creationId xmlns:a16="http://schemas.microsoft.com/office/drawing/2014/main" id="{00000000-0008-0000-0500-0000DF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6" name="Text Box 15">
          <a:extLst>
            <a:ext uri="{FF2B5EF4-FFF2-40B4-BE49-F238E27FC236}">
              <a16:creationId xmlns:a16="http://schemas.microsoft.com/office/drawing/2014/main" id="{00000000-0008-0000-0500-0000E0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7" name="Text Box 15">
          <a:extLst>
            <a:ext uri="{FF2B5EF4-FFF2-40B4-BE49-F238E27FC236}">
              <a16:creationId xmlns:a16="http://schemas.microsoft.com/office/drawing/2014/main" id="{00000000-0008-0000-0500-0000E1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8" name="Text Box 15">
          <a:extLst>
            <a:ext uri="{FF2B5EF4-FFF2-40B4-BE49-F238E27FC236}">
              <a16:creationId xmlns:a16="http://schemas.microsoft.com/office/drawing/2014/main" id="{00000000-0008-0000-0500-0000E2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9" name="Text Box 15">
          <a:extLst>
            <a:ext uri="{FF2B5EF4-FFF2-40B4-BE49-F238E27FC236}">
              <a16:creationId xmlns:a16="http://schemas.microsoft.com/office/drawing/2014/main" id="{00000000-0008-0000-0500-0000E3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80" name="Text Box 15">
          <a:extLst>
            <a:ext uri="{FF2B5EF4-FFF2-40B4-BE49-F238E27FC236}">
              <a16:creationId xmlns:a16="http://schemas.microsoft.com/office/drawing/2014/main" id="{00000000-0008-0000-0500-0000E4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81" name="Text Box 15">
          <a:extLst>
            <a:ext uri="{FF2B5EF4-FFF2-40B4-BE49-F238E27FC236}">
              <a16:creationId xmlns:a16="http://schemas.microsoft.com/office/drawing/2014/main" id="{00000000-0008-0000-0500-0000E5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82" name="Text Box 15">
          <a:extLst>
            <a:ext uri="{FF2B5EF4-FFF2-40B4-BE49-F238E27FC236}">
              <a16:creationId xmlns:a16="http://schemas.microsoft.com/office/drawing/2014/main" id="{00000000-0008-0000-0500-0000E6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83" name="Text Box 15">
          <a:extLst>
            <a:ext uri="{FF2B5EF4-FFF2-40B4-BE49-F238E27FC236}">
              <a16:creationId xmlns:a16="http://schemas.microsoft.com/office/drawing/2014/main" id="{00000000-0008-0000-0500-0000E7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61691"/>
    <xdr:sp macro="" textlink="">
      <xdr:nvSpPr>
        <xdr:cNvPr id="4584" name="Text Box 15">
          <a:extLst>
            <a:ext uri="{FF2B5EF4-FFF2-40B4-BE49-F238E27FC236}">
              <a16:creationId xmlns:a16="http://schemas.microsoft.com/office/drawing/2014/main" id="{00000000-0008-0000-0500-0000E8110000}"/>
            </a:ext>
          </a:extLst>
        </xdr:cNvPr>
        <xdr:cNvSpPr txBox="1">
          <a:spLocks noChangeArrowheads="1"/>
        </xdr:cNvSpPr>
      </xdr:nvSpPr>
      <xdr:spPr bwMode="auto">
        <a:xfrm>
          <a:off x="4972050" y="44789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5" name="Text Box 15">
          <a:extLst>
            <a:ext uri="{FF2B5EF4-FFF2-40B4-BE49-F238E27FC236}">
              <a16:creationId xmlns:a16="http://schemas.microsoft.com/office/drawing/2014/main" id="{00000000-0008-0000-0500-0000E9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4586" name="Text Box 15">
          <a:extLst>
            <a:ext uri="{FF2B5EF4-FFF2-40B4-BE49-F238E27FC236}">
              <a16:creationId xmlns:a16="http://schemas.microsoft.com/office/drawing/2014/main" id="{00000000-0008-0000-0500-0000EA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8496"/>
    <xdr:sp macro="" textlink="">
      <xdr:nvSpPr>
        <xdr:cNvPr id="4587" name="Text Box 15">
          <a:extLst>
            <a:ext uri="{FF2B5EF4-FFF2-40B4-BE49-F238E27FC236}">
              <a16:creationId xmlns:a16="http://schemas.microsoft.com/office/drawing/2014/main" id="{00000000-0008-0000-0500-0000EB110000}"/>
            </a:ext>
          </a:extLst>
        </xdr:cNvPr>
        <xdr:cNvSpPr txBox="1">
          <a:spLocks noChangeArrowheads="1"/>
        </xdr:cNvSpPr>
      </xdr:nvSpPr>
      <xdr:spPr bwMode="auto">
        <a:xfrm>
          <a:off x="4972050" y="44789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8" name="Text Box 15">
          <a:extLst>
            <a:ext uri="{FF2B5EF4-FFF2-40B4-BE49-F238E27FC236}">
              <a16:creationId xmlns:a16="http://schemas.microsoft.com/office/drawing/2014/main" id="{00000000-0008-0000-0500-0000EC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4589" name="Text Box 15">
          <a:extLst>
            <a:ext uri="{FF2B5EF4-FFF2-40B4-BE49-F238E27FC236}">
              <a16:creationId xmlns:a16="http://schemas.microsoft.com/office/drawing/2014/main" id="{00000000-0008-0000-0500-0000ED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56743"/>
    <xdr:sp macro="" textlink="">
      <xdr:nvSpPr>
        <xdr:cNvPr id="4590" name="Text Box 15">
          <a:extLst>
            <a:ext uri="{FF2B5EF4-FFF2-40B4-BE49-F238E27FC236}">
              <a16:creationId xmlns:a16="http://schemas.microsoft.com/office/drawing/2014/main" id="{00000000-0008-0000-0500-0000EE110000}"/>
            </a:ext>
          </a:extLst>
        </xdr:cNvPr>
        <xdr:cNvSpPr txBox="1">
          <a:spLocks noChangeArrowheads="1"/>
        </xdr:cNvSpPr>
      </xdr:nvSpPr>
      <xdr:spPr bwMode="auto">
        <a:xfrm>
          <a:off x="4972050" y="44789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1" name="Text Box 15">
          <a:extLst>
            <a:ext uri="{FF2B5EF4-FFF2-40B4-BE49-F238E27FC236}">
              <a16:creationId xmlns:a16="http://schemas.microsoft.com/office/drawing/2014/main" id="{00000000-0008-0000-0500-0000EF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3" name="Text Box 15">
          <a:extLst>
            <a:ext uri="{FF2B5EF4-FFF2-40B4-BE49-F238E27FC236}">
              <a16:creationId xmlns:a16="http://schemas.microsoft.com/office/drawing/2014/main" id="{00000000-0008-0000-0500-0000F1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4" name="Text Box 15">
          <a:extLst>
            <a:ext uri="{FF2B5EF4-FFF2-40B4-BE49-F238E27FC236}">
              <a16:creationId xmlns:a16="http://schemas.microsoft.com/office/drawing/2014/main" id="{00000000-0008-0000-0500-0000F2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5" name="Text Box 15">
          <a:extLst>
            <a:ext uri="{FF2B5EF4-FFF2-40B4-BE49-F238E27FC236}">
              <a16:creationId xmlns:a16="http://schemas.microsoft.com/office/drawing/2014/main" id="{00000000-0008-0000-0500-0000F3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6" name="Text Box 15">
          <a:extLst>
            <a:ext uri="{FF2B5EF4-FFF2-40B4-BE49-F238E27FC236}">
              <a16:creationId xmlns:a16="http://schemas.microsoft.com/office/drawing/2014/main" id="{00000000-0008-0000-0500-0000F4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7" name="Text Box 15">
          <a:extLst>
            <a:ext uri="{FF2B5EF4-FFF2-40B4-BE49-F238E27FC236}">
              <a16:creationId xmlns:a16="http://schemas.microsoft.com/office/drawing/2014/main" id="{00000000-0008-0000-0500-0000F5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8" name="Text Box 15">
          <a:extLst>
            <a:ext uri="{FF2B5EF4-FFF2-40B4-BE49-F238E27FC236}">
              <a16:creationId xmlns:a16="http://schemas.microsoft.com/office/drawing/2014/main" id="{00000000-0008-0000-0500-0000F6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9" name="Text Box 15">
          <a:extLst>
            <a:ext uri="{FF2B5EF4-FFF2-40B4-BE49-F238E27FC236}">
              <a16:creationId xmlns:a16="http://schemas.microsoft.com/office/drawing/2014/main" id="{00000000-0008-0000-0500-0000F7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600" name="Text Box 15">
          <a:extLst>
            <a:ext uri="{FF2B5EF4-FFF2-40B4-BE49-F238E27FC236}">
              <a16:creationId xmlns:a16="http://schemas.microsoft.com/office/drawing/2014/main" id="{00000000-0008-0000-0500-0000F8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61691"/>
    <xdr:sp macro="" textlink="">
      <xdr:nvSpPr>
        <xdr:cNvPr id="4601" name="Text Box 15">
          <a:extLst>
            <a:ext uri="{FF2B5EF4-FFF2-40B4-BE49-F238E27FC236}">
              <a16:creationId xmlns:a16="http://schemas.microsoft.com/office/drawing/2014/main" id="{00000000-0008-0000-0500-0000F9110000}"/>
            </a:ext>
          </a:extLst>
        </xdr:cNvPr>
        <xdr:cNvSpPr txBox="1">
          <a:spLocks noChangeArrowheads="1"/>
        </xdr:cNvSpPr>
      </xdr:nvSpPr>
      <xdr:spPr bwMode="auto">
        <a:xfrm>
          <a:off x="4972050" y="44789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02" name="Text Box 15">
          <a:extLst>
            <a:ext uri="{FF2B5EF4-FFF2-40B4-BE49-F238E27FC236}">
              <a16:creationId xmlns:a16="http://schemas.microsoft.com/office/drawing/2014/main" id="{00000000-0008-0000-0500-0000FA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603" name="Text Box 15">
          <a:extLst>
            <a:ext uri="{FF2B5EF4-FFF2-40B4-BE49-F238E27FC236}">
              <a16:creationId xmlns:a16="http://schemas.microsoft.com/office/drawing/2014/main" id="{00000000-0008-0000-0500-0000FB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8496"/>
    <xdr:sp macro="" textlink="">
      <xdr:nvSpPr>
        <xdr:cNvPr id="4604" name="Text Box 15">
          <a:extLst>
            <a:ext uri="{FF2B5EF4-FFF2-40B4-BE49-F238E27FC236}">
              <a16:creationId xmlns:a16="http://schemas.microsoft.com/office/drawing/2014/main" id="{00000000-0008-0000-0500-0000FC110000}"/>
            </a:ext>
          </a:extLst>
        </xdr:cNvPr>
        <xdr:cNvSpPr txBox="1">
          <a:spLocks noChangeArrowheads="1"/>
        </xdr:cNvSpPr>
      </xdr:nvSpPr>
      <xdr:spPr bwMode="auto">
        <a:xfrm>
          <a:off x="4972050" y="44789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05" name="Text Box 15">
          <a:extLst>
            <a:ext uri="{FF2B5EF4-FFF2-40B4-BE49-F238E27FC236}">
              <a16:creationId xmlns:a16="http://schemas.microsoft.com/office/drawing/2014/main" id="{00000000-0008-0000-0500-0000FD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606" name="Text Box 15">
          <a:extLst>
            <a:ext uri="{FF2B5EF4-FFF2-40B4-BE49-F238E27FC236}">
              <a16:creationId xmlns:a16="http://schemas.microsoft.com/office/drawing/2014/main" id="{00000000-0008-0000-0500-0000FE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56743"/>
    <xdr:sp macro="" textlink="">
      <xdr:nvSpPr>
        <xdr:cNvPr id="4607" name="Text Box 15">
          <a:extLst>
            <a:ext uri="{FF2B5EF4-FFF2-40B4-BE49-F238E27FC236}">
              <a16:creationId xmlns:a16="http://schemas.microsoft.com/office/drawing/2014/main" id="{00000000-0008-0000-0500-0000FF110000}"/>
            </a:ext>
          </a:extLst>
        </xdr:cNvPr>
        <xdr:cNvSpPr txBox="1">
          <a:spLocks noChangeArrowheads="1"/>
        </xdr:cNvSpPr>
      </xdr:nvSpPr>
      <xdr:spPr bwMode="auto">
        <a:xfrm>
          <a:off x="4972050" y="44789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08" name="Text Box 15">
          <a:extLst>
            <a:ext uri="{FF2B5EF4-FFF2-40B4-BE49-F238E27FC236}">
              <a16:creationId xmlns:a16="http://schemas.microsoft.com/office/drawing/2014/main" id="{00000000-0008-0000-0500-000000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609" name="Text Box 15">
          <a:extLst>
            <a:ext uri="{FF2B5EF4-FFF2-40B4-BE49-F238E27FC236}">
              <a16:creationId xmlns:a16="http://schemas.microsoft.com/office/drawing/2014/main" id="{00000000-0008-0000-0500-00000112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0" name="Text Box 15">
          <a:extLst>
            <a:ext uri="{FF2B5EF4-FFF2-40B4-BE49-F238E27FC236}">
              <a16:creationId xmlns:a16="http://schemas.microsoft.com/office/drawing/2014/main" id="{00000000-0008-0000-0500-000002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1" name="Text Box 15">
          <a:extLst>
            <a:ext uri="{FF2B5EF4-FFF2-40B4-BE49-F238E27FC236}">
              <a16:creationId xmlns:a16="http://schemas.microsoft.com/office/drawing/2014/main" id="{00000000-0008-0000-0500-000003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2" name="Text Box 15">
          <a:extLst>
            <a:ext uri="{FF2B5EF4-FFF2-40B4-BE49-F238E27FC236}">
              <a16:creationId xmlns:a16="http://schemas.microsoft.com/office/drawing/2014/main" id="{00000000-0008-0000-0500-000004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3" name="Text Box 15">
          <a:extLst>
            <a:ext uri="{FF2B5EF4-FFF2-40B4-BE49-F238E27FC236}">
              <a16:creationId xmlns:a16="http://schemas.microsoft.com/office/drawing/2014/main" id="{00000000-0008-0000-0500-000005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4" name="Text Box 15">
          <a:extLst>
            <a:ext uri="{FF2B5EF4-FFF2-40B4-BE49-F238E27FC236}">
              <a16:creationId xmlns:a16="http://schemas.microsoft.com/office/drawing/2014/main" id="{00000000-0008-0000-0500-000006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5" name="Text Box 15">
          <a:extLst>
            <a:ext uri="{FF2B5EF4-FFF2-40B4-BE49-F238E27FC236}">
              <a16:creationId xmlns:a16="http://schemas.microsoft.com/office/drawing/2014/main" id="{00000000-0008-0000-0500-000007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6" name="Text Box 15">
          <a:extLst>
            <a:ext uri="{FF2B5EF4-FFF2-40B4-BE49-F238E27FC236}">
              <a16:creationId xmlns:a16="http://schemas.microsoft.com/office/drawing/2014/main" id="{00000000-0008-0000-0500-000008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7" name="Text Box 15">
          <a:extLst>
            <a:ext uri="{FF2B5EF4-FFF2-40B4-BE49-F238E27FC236}">
              <a16:creationId xmlns:a16="http://schemas.microsoft.com/office/drawing/2014/main" id="{00000000-0008-0000-0500-000009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8" name="Text Box 15">
          <a:extLst>
            <a:ext uri="{FF2B5EF4-FFF2-40B4-BE49-F238E27FC236}">
              <a16:creationId xmlns:a16="http://schemas.microsoft.com/office/drawing/2014/main" id="{00000000-0008-0000-0500-00000A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9" name="Text Box 15">
          <a:extLst>
            <a:ext uri="{FF2B5EF4-FFF2-40B4-BE49-F238E27FC236}">
              <a16:creationId xmlns:a16="http://schemas.microsoft.com/office/drawing/2014/main" id="{00000000-0008-0000-0500-00000B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0" name="Text Box 15">
          <a:extLst>
            <a:ext uri="{FF2B5EF4-FFF2-40B4-BE49-F238E27FC236}">
              <a16:creationId xmlns:a16="http://schemas.microsoft.com/office/drawing/2014/main" id="{00000000-0008-0000-0500-00000C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1" name="Text Box 15">
          <a:extLst>
            <a:ext uri="{FF2B5EF4-FFF2-40B4-BE49-F238E27FC236}">
              <a16:creationId xmlns:a16="http://schemas.microsoft.com/office/drawing/2014/main" id="{00000000-0008-0000-0500-00000D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2" name="Text Box 15">
          <a:extLst>
            <a:ext uri="{FF2B5EF4-FFF2-40B4-BE49-F238E27FC236}">
              <a16:creationId xmlns:a16="http://schemas.microsoft.com/office/drawing/2014/main" id="{00000000-0008-0000-0500-00000E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3" name="Text Box 15">
          <a:extLst>
            <a:ext uri="{FF2B5EF4-FFF2-40B4-BE49-F238E27FC236}">
              <a16:creationId xmlns:a16="http://schemas.microsoft.com/office/drawing/2014/main" id="{00000000-0008-0000-0500-00000F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4" name="Text Box 15">
          <a:extLst>
            <a:ext uri="{FF2B5EF4-FFF2-40B4-BE49-F238E27FC236}">
              <a16:creationId xmlns:a16="http://schemas.microsoft.com/office/drawing/2014/main" id="{00000000-0008-0000-0500-000010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5" name="Text Box 15">
          <a:extLst>
            <a:ext uri="{FF2B5EF4-FFF2-40B4-BE49-F238E27FC236}">
              <a16:creationId xmlns:a16="http://schemas.microsoft.com/office/drawing/2014/main" id="{00000000-0008-0000-0500-000011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6" name="Text Box 15">
          <a:extLst>
            <a:ext uri="{FF2B5EF4-FFF2-40B4-BE49-F238E27FC236}">
              <a16:creationId xmlns:a16="http://schemas.microsoft.com/office/drawing/2014/main" id="{00000000-0008-0000-0500-000012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7" name="Text Box 15">
          <a:extLst>
            <a:ext uri="{FF2B5EF4-FFF2-40B4-BE49-F238E27FC236}">
              <a16:creationId xmlns:a16="http://schemas.microsoft.com/office/drawing/2014/main" id="{00000000-0008-0000-0500-000013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8" name="Text Box 15">
          <a:extLst>
            <a:ext uri="{FF2B5EF4-FFF2-40B4-BE49-F238E27FC236}">
              <a16:creationId xmlns:a16="http://schemas.microsoft.com/office/drawing/2014/main" id="{00000000-0008-0000-0500-000014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4629" name="Text Box 15">
          <a:extLst>
            <a:ext uri="{FF2B5EF4-FFF2-40B4-BE49-F238E27FC236}">
              <a16:creationId xmlns:a16="http://schemas.microsoft.com/office/drawing/2014/main" id="{00000000-0008-0000-0500-000015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0" name="Text Box 15">
          <a:extLst>
            <a:ext uri="{FF2B5EF4-FFF2-40B4-BE49-F238E27FC236}">
              <a16:creationId xmlns:a16="http://schemas.microsoft.com/office/drawing/2014/main" id="{00000000-0008-0000-0500-00001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631" name="Text Box 15">
          <a:extLst>
            <a:ext uri="{FF2B5EF4-FFF2-40B4-BE49-F238E27FC236}">
              <a16:creationId xmlns:a16="http://schemas.microsoft.com/office/drawing/2014/main" id="{00000000-0008-0000-0500-000017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4632" name="Text Box 15">
          <a:extLst>
            <a:ext uri="{FF2B5EF4-FFF2-40B4-BE49-F238E27FC236}">
              <a16:creationId xmlns:a16="http://schemas.microsoft.com/office/drawing/2014/main" id="{00000000-0008-0000-0500-000018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3" name="Text Box 15">
          <a:extLst>
            <a:ext uri="{FF2B5EF4-FFF2-40B4-BE49-F238E27FC236}">
              <a16:creationId xmlns:a16="http://schemas.microsoft.com/office/drawing/2014/main" id="{00000000-0008-0000-0500-00001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634" name="Text Box 15">
          <a:extLst>
            <a:ext uri="{FF2B5EF4-FFF2-40B4-BE49-F238E27FC236}">
              <a16:creationId xmlns:a16="http://schemas.microsoft.com/office/drawing/2014/main" id="{00000000-0008-0000-0500-00001A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4635" name="Text Box 15">
          <a:extLst>
            <a:ext uri="{FF2B5EF4-FFF2-40B4-BE49-F238E27FC236}">
              <a16:creationId xmlns:a16="http://schemas.microsoft.com/office/drawing/2014/main" id="{00000000-0008-0000-0500-00001B120000}"/>
            </a:ext>
          </a:extLst>
        </xdr:cNvPr>
        <xdr:cNvSpPr txBox="1">
          <a:spLocks noChangeArrowheads="1"/>
        </xdr:cNvSpPr>
      </xdr:nvSpPr>
      <xdr:spPr bwMode="auto">
        <a:xfrm>
          <a:off x="4972050" y="14068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6" name="Text Box 15">
          <a:extLst>
            <a:ext uri="{FF2B5EF4-FFF2-40B4-BE49-F238E27FC236}">
              <a16:creationId xmlns:a16="http://schemas.microsoft.com/office/drawing/2014/main" id="{00000000-0008-0000-0500-00001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637" name="Text Box 15">
          <a:extLst>
            <a:ext uri="{FF2B5EF4-FFF2-40B4-BE49-F238E27FC236}">
              <a16:creationId xmlns:a16="http://schemas.microsoft.com/office/drawing/2014/main" id="{00000000-0008-0000-0500-00001D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8" name="Text Box 15">
          <a:extLst>
            <a:ext uri="{FF2B5EF4-FFF2-40B4-BE49-F238E27FC236}">
              <a16:creationId xmlns:a16="http://schemas.microsoft.com/office/drawing/2014/main" id="{00000000-0008-0000-0500-00001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9" name="Text Box 15">
          <a:extLst>
            <a:ext uri="{FF2B5EF4-FFF2-40B4-BE49-F238E27FC236}">
              <a16:creationId xmlns:a16="http://schemas.microsoft.com/office/drawing/2014/main" id="{00000000-0008-0000-0500-00001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0" name="Text Box 15">
          <a:extLst>
            <a:ext uri="{FF2B5EF4-FFF2-40B4-BE49-F238E27FC236}">
              <a16:creationId xmlns:a16="http://schemas.microsoft.com/office/drawing/2014/main" id="{00000000-0008-0000-0500-00002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1" name="Text Box 15">
          <a:extLst>
            <a:ext uri="{FF2B5EF4-FFF2-40B4-BE49-F238E27FC236}">
              <a16:creationId xmlns:a16="http://schemas.microsoft.com/office/drawing/2014/main" id="{00000000-0008-0000-0500-00002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2" name="Text Box 15">
          <a:extLst>
            <a:ext uri="{FF2B5EF4-FFF2-40B4-BE49-F238E27FC236}">
              <a16:creationId xmlns:a16="http://schemas.microsoft.com/office/drawing/2014/main" id="{00000000-0008-0000-0500-00002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3" name="Text Box 15">
          <a:extLst>
            <a:ext uri="{FF2B5EF4-FFF2-40B4-BE49-F238E27FC236}">
              <a16:creationId xmlns:a16="http://schemas.microsoft.com/office/drawing/2014/main" id="{00000000-0008-0000-0500-000023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4" name="Text Box 15">
          <a:extLst>
            <a:ext uri="{FF2B5EF4-FFF2-40B4-BE49-F238E27FC236}">
              <a16:creationId xmlns:a16="http://schemas.microsoft.com/office/drawing/2014/main" id="{00000000-0008-0000-0500-00002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5" name="Text Box 15">
          <a:extLst>
            <a:ext uri="{FF2B5EF4-FFF2-40B4-BE49-F238E27FC236}">
              <a16:creationId xmlns:a16="http://schemas.microsoft.com/office/drawing/2014/main" id="{00000000-0008-0000-0500-000025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6" name="Text Box 15">
          <a:extLst>
            <a:ext uri="{FF2B5EF4-FFF2-40B4-BE49-F238E27FC236}">
              <a16:creationId xmlns:a16="http://schemas.microsoft.com/office/drawing/2014/main" id="{00000000-0008-0000-0500-00002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7" name="Text Box 15">
          <a:extLst>
            <a:ext uri="{FF2B5EF4-FFF2-40B4-BE49-F238E27FC236}">
              <a16:creationId xmlns:a16="http://schemas.microsoft.com/office/drawing/2014/main" id="{00000000-0008-0000-0500-00002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8" name="Text Box 15">
          <a:extLst>
            <a:ext uri="{FF2B5EF4-FFF2-40B4-BE49-F238E27FC236}">
              <a16:creationId xmlns:a16="http://schemas.microsoft.com/office/drawing/2014/main" id="{00000000-0008-0000-0500-000028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9" name="Text Box 15">
          <a:extLst>
            <a:ext uri="{FF2B5EF4-FFF2-40B4-BE49-F238E27FC236}">
              <a16:creationId xmlns:a16="http://schemas.microsoft.com/office/drawing/2014/main" id="{00000000-0008-0000-0500-00002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0" name="Text Box 15">
          <a:extLst>
            <a:ext uri="{FF2B5EF4-FFF2-40B4-BE49-F238E27FC236}">
              <a16:creationId xmlns:a16="http://schemas.microsoft.com/office/drawing/2014/main" id="{00000000-0008-0000-0500-00002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1" name="Text Box 15">
          <a:extLst>
            <a:ext uri="{FF2B5EF4-FFF2-40B4-BE49-F238E27FC236}">
              <a16:creationId xmlns:a16="http://schemas.microsoft.com/office/drawing/2014/main" id="{00000000-0008-0000-0500-00002B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2" name="Text Box 15">
          <a:extLst>
            <a:ext uri="{FF2B5EF4-FFF2-40B4-BE49-F238E27FC236}">
              <a16:creationId xmlns:a16="http://schemas.microsoft.com/office/drawing/2014/main" id="{00000000-0008-0000-0500-00002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3" name="Text Box 15">
          <a:extLst>
            <a:ext uri="{FF2B5EF4-FFF2-40B4-BE49-F238E27FC236}">
              <a16:creationId xmlns:a16="http://schemas.microsoft.com/office/drawing/2014/main" id="{00000000-0008-0000-0500-00002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4" name="Text Box 15">
          <a:extLst>
            <a:ext uri="{FF2B5EF4-FFF2-40B4-BE49-F238E27FC236}">
              <a16:creationId xmlns:a16="http://schemas.microsoft.com/office/drawing/2014/main" id="{00000000-0008-0000-0500-00002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5" name="Text Box 15">
          <a:extLst>
            <a:ext uri="{FF2B5EF4-FFF2-40B4-BE49-F238E27FC236}">
              <a16:creationId xmlns:a16="http://schemas.microsoft.com/office/drawing/2014/main" id="{00000000-0008-0000-0500-00002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6" name="Text Box 15">
          <a:extLst>
            <a:ext uri="{FF2B5EF4-FFF2-40B4-BE49-F238E27FC236}">
              <a16:creationId xmlns:a16="http://schemas.microsoft.com/office/drawing/2014/main" id="{00000000-0008-0000-0500-00003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7" name="Text Box 15">
          <a:extLst>
            <a:ext uri="{FF2B5EF4-FFF2-40B4-BE49-F238E27FC236}">
              <a16:creationId xmlns:a16="http://schemas.microsoft.com/office/drawing/2014/main" id="{00000000-0008-0000-0500-00003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8" name="Text Box 15">
          <a:extLst>
            <a:ext uri="{FF2B5EF4-FFF2-40B4-BE49-F238E27FC236}">
              <a16:creationId xmlns:a16="http://schemas.microsoft.com/office/drawing/2014/main" id="{00000000-0008-0000-0500-00003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659" name="Text Box 15">
          <a:extLst>
            <a:ext uri="{FF2B5EF4-FFF2-40B4-BE49-F238E27FC236}">
              <a16:creationId xmlns:a16="http://schemas.microsoft.com/office/drawing/2014/main" id="{00000000-0008-0000-0500-000033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0" name="Text Box 15">
          <a:extLst>
            <a:ext uri="{FF2B5EF4-FFF2-40B4-BE49-F238E27FC236}">
              <a16:creationId xmlns:a16="http://schemas.microsoft.com/office/drawing/2014/main" id="{00000000-0008-0000-0500-00003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61" name="Text Box 15">
          <a:extLst>
            <a:ext uri="{FF2B5EF4-FFF2-40B4-BE49-F238E27FC236}">
              <a16:creationId xmlns:a16="http://schemas.microsoft.com/office/drawing/2014/main" id="{00000000-0008-0000-0500-000035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662" name="Text Box 15">
          <a:extLst>
            <a:ext uri="{FF2B5EF4-FFF2-40B4-BE49-F238E27FC236}">
              <a16:creationId xmlns:a16="http://schemas.microsoft.com/office/drawing/2014/main" id="{00000000-0008-0000-0500-000036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3" name="Text Box 15">
          <a:extLst>
            <a:ext uri="{FF2B5EF4-FFF2-40B4-BE49-F238E27FC236}">
              <a16:creationId xmlns:a16="http://schemas.microsoft.com/office/drawing/2014/main" id="{00000000-0008-0000-0500-00003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64" name="Text Box 15">
          <a:extLst>
            <a:ext uri="{FF2B5EF4-FFF2-40B4-BE49-F238E27FC236}">
              <a16:creationId xmlns:a16="http://schemas.microsoft.com/office/drawing/2014/main" id="{00000000-0008-0000-0500-000038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56743"/>
    <xdr:sp macro="" textlink="">
      <xdr:nvSpPr>
        <xdr:cNvPr id="4665" name="Text Box 15">
          <a:extLst>
            <a:ext uri="{FF2B5EF4-FFF2-40B4-BE49-F238E27FC236}">
              <a16:creationId xmlns:a16="http://schemas.microsoft.com/office/drawing/2014/main" id="{00000000-0008-0000-0500-000039120000}"/>
            </a:ext>
          </a:extLst>
        </xdr:cNvPr>
        <xdr:cNvSpPr txBox="1">
          <a:spLocks noChangeArrowheads="1"/>
        </xdr:cNvSpPr>
      </xdr:nvSpPr>
      <xdr:spPr bwMode="auto">
        <a:xfrm>
          <a:off x="4972050" y="14068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6" name="Text Box 15">
          <a:extLst>
            <a:ext uri="{FF2B5EF4-FFF2-40B4-BE49-F238E27FC236}">
              <a16:creationId xmlns:a16="http://schemas.microsoft.com/office/drawing/2014/main" id="{00000000-0008-0000-0500-00003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67" name="Text Box 15">
          <a:extLst>
            <a:ext uri="{FF2B5EF4-FFF2-40B4-BE49-F238E27FC236}">
              <a16:creationId xmlns:a16="http://schemas.microsoft.com/office/drawing/2014/main" id="{00000000-0008-0000-0500-00003B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8" name="Text Box 15">
          <a:extLst>
            <a:ext uri="{FF2B5EF4-FFF2-40B4-BE49-F238E27FC236}">
              <a16:creationId xmlns:a16="http://schemas.microsoft.com/office/drawing/2014/main" id="{00000000-0008-0000-0500-00003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9" name="Text Box 15">
          <a:extLst>
            <a:ext uri="{FF2B5EF4-FFF2-40B4-BE49-F238E27FC236}">
              <a16:creationId xmlns:a16="http://schemas.microsoft.com/office/drawing/2014/main" id="{00000000-0008-0000-0500-00003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0" name="Text Box 15">
          <a:extLst>
            <a:ext uri="{FF2B5EF4-FFF2-40B4-BE49-F238E27FC236}">
              <a16:creationId xmlns:a16="http://schemas.microsoft.com/office/drawing/2014/main" id="{00000000-0008-0000-0500-00003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1" name="Text Box 15">
          <a:extLst>
            <a:ext uri="{FF2B5EF4-FFF2-40B4-BE49-F238E27FC236}">
              <a16:creationId xmlns:a16="http://schemas.microsoft.com/office/drawing/2014/main" id="{00000000-0008-0000-0500-00003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2" name="Text Box 15">
          <a:extLst>
            <a:ext uri="{FF2B5EF4-FFF2-40B4-BE49-F238E27FC236}">
              <a16:creationId xmlns:a16="http://schemas.microsoft.com/office/drawing/2014/main" id="{00000000-0008-0000-0500-00004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3" name="Text Box 15">
          <a:extLst>
            <a:ext uri="{FF2B5EF4-FFF2-40B4-BE49-F238E27FC236}">
              <a16:creationId xmlns:a16="http://schemas.microsoft.com/office/drawing/2014/main" id="{00000000-0008-0000-0500-00004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4" name="Text Box 15">
          <a:extLst>
            <a:ext uri="{FF2B5EF4-FFF2-40B4-BE49-F238E27FC236}">
              <a16:creationId xmlns:a16="http://schemas.microsoft.com/office/drawing/2014/main" id="{00000000-0008-0000-0500-00004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5" name="Text Box 15">
          <a:extLst>
            <a:ext uri="{FF2B5EF4-FFF2-40B4-BE49-F238E27FC236}">
              <a16:creationId xmlns:a16="http://schemas.microsoft.com/office/drawing/2014/main" id="{00000000-0008-0000-0500-000043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6" name="Text Box 15">
          <a:extLst>
            <a:ext uri="{FF2B5EF4-FFF2-40B4-BE49-F238E27FC236}">
              <a16:creationId xmlns:a16="http://schemas.microsoft.com/office/drawing/2014/main" id="{00000000-0008-0000-0500-00004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7" name="Text Box 15">
          <a:extLst>
            <a:ext uri="{FF2B5EF4-FFF2-40B4-BE49-F238E27FC236}">
              <a16:creationId xmlns:a16="http://schemas.microsoft.com/office/drawing/2014/main" id="{00000000-0008-0000-0500-000045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8" name="Text Box 15">
          <a:extLst>
            <a:ext uri="{FF2B5EF4-FFF2-40B4-BE49-F238E27FC236}">
              <a16:creationId xmlns:a16="http://schemas.microsoft.com/office/drawing/2014/main" id="{00000000-0008-0000-0500-00004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9" name="Text Box 15">
          <a:extLst>
            <a:ext uri="{FF2B5EF4-FFF2-40B4-BE49-F238E27FC236}">
              <a16:creationId xmlns:a16="http://schemas.microsoft.com/office/drawing/2014/main" id="{00000000-0008-0000-0500-00004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0" name="Text Box 15">
          <a:extLst>
            <a:ext uri="{FF2B5EF4-FFF2-40B4-BE49-F238E27FC236}">
              <a16:creationId xmlns:a16="http://schemas.microsoft.com/office/drawing/2014/main" id="{00000000-0008-0000-0500-000048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1" name="Text Box 15">
          <a:extLst>
            <a:ext uri="{FF2B5EF4-FFF2-40B4-BE49-F238E27FC236}">
              <a16:creationId xmlns:a16="http://schemas.microsoft.com/office/drawing/2014/main" id="{00000000-0008-0000-0500-00004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2" name="Text Box 15">
          <a:extLst>
            <a:ext uri="{FF2B5EF4-FFF2-40B4-BE49-F238E27FC236}">
              <a16:creationId xmlns:a16="http://schemas.microsoft.com/office/drawing/2014/main" id="{00000000-0008-0000-0500-00004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3" name="Text Box 15">
          <a:extLst>
            <a:ext uri="{FF2B5EF4-FFF2-40B4-BE49-F238E27FC236}">
              <a16:creationId xmlns:a16="http://schemas.microsoft.com/office/drawing/2014/main" id="{00000000-0008-0000-0500-00004B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4" name="Text Box 15">
          <a:extLst>
            <a:ext uri="{FF2B5EF4-FFF2-40B4-BE49-F238E27FC236}">
              <a16:creationId xmlns:a16="http://schemas.microsoft.com/office/drawing/2014/main" id="{00000000-0008-0000-0500-00004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5" name="Text Box 15">
          <a:extLst>
            <a:ext uri="{FF2B5EF4-FFF2-40B4-BE49-F238E27FC236}">
              <a16:creationId xmlns:a16="http://schemas.microsoft.com/office/drawing/2014/main" id="{00000000-0008-0000-0500-00004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6" name="Text Box 15">
          <a:extLst>
            <a:ext uri="{FF2B5EF4-FFF2-40B4-BE49-F238E27FC236}">
              <a16:creationId xmlns:a16="http://schemas.microsoft.com/office/drawing/2014/main" id="{00000000-0008-0000-0500-00004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7" name="Text Box 15">
          <a:extLst>
            <a:ext uri="{FF2B5EF4-FFF2-40B4-BE49-F238E27FC236}">
              <a16:creationId xmlns:a16="http://schemas.microsoft.com/office/drawing/2014/main" id="{00000000-0008-0000-0500-00004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8" name="Text Box 15">
          <a:extLst>
            <a:ext uri="{FF2B5EF4-FFF2-40B4-BE49-F238E27FC236}">
              <a16:creationId xmlns:a16="http://schemas.microsoft.com/office/drawing/2014/main" id="{00000000-0008-0000-0500-00005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9" name="Text Box 15">
          <a:extLst>
            <a:ext uri="{FF2B5EF4-FFF2-40B4-BE49-F238E27FC236}">
              <a16:creationId xmlns:a16="http://schemas.microsoft.com/office/drawing/2014/main" id="{00000000-0008-0000-0500-000051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0" name="Text Box 15">
          <a:extLst>
            <a:ext uri="{FF2B5EF4-FFF2-40B4-BE49-F238E27FC236}">
              <a16:creationId xmlns:a16="http://schemas.microsoft.com/office/drawing/2014/main" id="{00000000-0008-0000-0500-000052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1" name="Text Box 15">
          <a:extLst>
            <a:ext uri="{FF2B5EF4-FFF2-40B4-BE49-F238E27FC236}">
              <a16:creationId xmlns:a16="http://schemas.microsoft.com/office/drawing/2014/main" id="{00000000-0008-0000-0500-000053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2" name="Text Box 15">
          <a:extLst>
            <a:ext uri="{FF2B5EF4-FFF2-40B4-BE49-F238E27FC236}">
              <a16:creationId xmlns:a16="http://schemas.microsoft.com/office/drawing/2014/main" id="{00000000-0008-0000-0500-000054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3" name="Text Box 15">
          <a:extLst>
            <a:ext uri="{FF2B5EF4-FFF2-40B4-BE49-F238E27FC236}">
              <a16:creationId xmlns:a16="http://schemas.microsoft.com/office/drawing/2014/main" id="{00000000-0008-0000-0500-000055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4" name="Text Box 15">
          <a:extLst>
            <a:ext uri="{FF2B5EF4-FFF2-40B4-BE49-F238E27FC236}">
              <a16:creationId xmlns:a16="http://schemas.microsoft.com/office/drawing/2014/main" id="{00000000-0008-0000-0500-000056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5" name="Text Box 15">
          <a:extLst>
            <a:ext uri="{FF2B5EF4-FFF2-40B4-BE49-F238E27FC236}">
              <a16:creationId xmlns:a16="http://schemas.microsoft.com/office/drawing/2014/main" id="{00000000-0008-0000-0500-000057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6" name="Text Box 15">
          <a:extLst>
            <a:ext uri="{FF2B5EF4-FFF2-40B4-BE49-F238E27FC236}">
              <a16:creationId xmlns:a16="http://schemas.microsoft.com/office/drawing/2014/main" id="{00000000-0008-0000-0500-000058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7" name="Text Box 15">
          <a:extLst>
            <a:ext uri="{FF2B5EF4-FFF2-40B4-BE49-F238E27FC236}">
              <a16:creationId xmlns:a16="http://schemas.microsoft.com/office/drawing/2014/main" id="{00000000-0008-0000-0500-000059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8" name="Text Box 15">
          <a:extLst>
            <a:ext uri="{FF2B5EF4-FFF2-40B4-BE49-F238E27FC236}">
              <a16:creationId xmlns:a16="http://schemas.microsoft.com/office/drawing/2014/main" id="{00000000-0008-0000-0500-00005A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9" name="Text Box 15">
          <a:extLst>
            <a:ext uri="{FF2B5EF4-FFF2-40B4-BE49-F238E27FC236}">
              <a16:creationId xmlns:a16="http://schemas.microsoft.com/office/drawing/2014/main" id="{00000000-0008-0000-0500-00005B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0" name="Text Box 15">
          <a:extLst>
            <a:ext uri="{FF2B5EF4-FFF2-40B4-BE49-F238E27FC236}">
              <a16:creationId xmlns:a16="http://schemas.microsoft.com/office/drawing/2014/main" id="{00000000-0008-0000-0500-00005C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1" name="Text Box 15">
          <a:extLst>
            <a:ext uri="{FF2B5EF4-FFF2-40B4-BE49-F238E27FC236}">
              <a16:creationId xmlns:a16="http://schemas.microsoft.com/office/drawing/2014/main" id="{00000000-0008-0000-0500-00005D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2" name="Text Box 15">
          <a:extLst>
            <a:ext uri="{FF2B5EF4-FFF2-40B4-BE49-F238E27FC236}">
              <a16:creationId xmlns:a16="http://schemas.microsoft.com/office/drawing/2014/main" id="{00000000-0008-0000-0500-00005E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3" name="Text Box 15">
          <a:extLst>
            <a:ext uri="{FF2B5EF4-FFF2-40B4-BE49-F238E27FC236}">
              <a16:creationId xmlns:a16="http://schemas.microsoft.com/office/drawing/2014/main" id="{00000000-0008-0000-0500-00005F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4" name="Text Box 15">
          <a:extLst>
            <a:ext uri="{FF2B5EF4-FFF2-40B4-BE49-F238E27FC236}">
              <a16:creationId xmlns:a16="http://schemas.microsoft.com/office/drawing/2014/main" id="{00000000-0008-0000-0500-000060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5" name="Text Box 15">
          <a:extLst>
            <a:ext uri="{FF2B5EF4-FFF2-40B4-BE49-F238E27FC236}">
              <a16:creationId xmlns:a16="http://schemas.microsoft.com/office/drawing/2014/main" id="{00000000-0008-0000-0500-000061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6" name="Text Box 15">
          <a:extLst>
            <a:ext uri="{FF2B5EF4-FFF2-40B4-BE49-F238E27FC236}">
              <a16:creationId xmlns:a16="http://schemas.microsoft.com/office/drawing/2014/main" id="{00000000-0008-0000-0500-000062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7" name="Text Box 15">
          <a:extLst>
            <a:ext uri="{FF2B5EF4-FFF2-40B4-BE49-F238E27FC236}">
              <a16:creationId xmlns:a16="http://schemas.microsoft.com/office/drawing/2014/main" id="{00000000-0008-0000-0500-000063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8" name="Text Box 15">
          <a:extLst>
            <a:ext uri="{FF2B5EF4-FFF2-40B4-BE49-F238E27FC236}">
              <a16:creationId xmlns:a16="http://schemas.microsoft.com/office/drawing/2014/main" id="{00000000-0008-0000-0500-000064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9" name="Text Box 15">
          <a:extLst>
            <a:ext uri="{FF2B5EF4-FFF2-40B4-BE49-F238E27FC236}">
              <a16:creationId xmlns:a16="http://schemas.microsoft.com/office/drawing/2014/main" id="{00000000-0008-0000-0500-000065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10" name="Text Box 15">
          <a:extLst>
            <a:ext uri="{FF2B5EF4-FFF2-40B4-BE49-F238E27FC236}">
              <a16:creationId xmlns:a16="http://schemas.microsoft.com/office/drawing/2014/main" id="{00000000-0008-0000-0500-000066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11" name="Text Box 15">
          <a:extLst>
            <a:ext uri="{FF2B5EF4-FFF2-40B4-BE49-F238E27FC236}">
              <a16:creationId xmlns:a16="http://schemas.microsoft.com/office/drawing/2014/main" id="{00000000-0008-0000-0500-000067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12" name="Text Box 15">
          <a:extLst>
            <a:ext uri="{FF2B5EF4-FFF2-40B4-BE49-F238E27FC236}">
              <a16:creationId xmlns:a16="http://schemas.microsoft.com/office/drawing/2014/main" id="{00000000-0008-0000-0500-000068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24</xdr:col>
      <xdr:colOff>0</xdr:colOff>
      <xdr:row>26</xdr:row>
      <xdr:rowOff>128588</xdr:rowOff>
    </xdr:from>
    <xdr:to>
      <xdr:col>24</xdr:col>
      <xdr:colOff>0</xdr:colOff>
      <xdr:row>29</xdr:row>
      <xdr:rowOff>0</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24</xdr:col>
      <xdr:colOff>0</xdr:colOff>
      <xdr:row>28</xdr:row>
      <xdr:rowOff>0</xdr:rowOff>
    </xdr:from>
    <xdr:to>
      <xdr:col>24</xdr:col>
      <xdr:colOff>0</xdr:colOff>
      <xdr:row>29</xdr:row>
      <xdr:rowOff>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406738</xdr:colOff>
      <xdr:row>17</xdr:row>
      <xdr:rowOff>74160</xdr:rowOff>
    </xdr:from>
    <xdr:to>
      <xdr:col>11</xdr:col>
      <xdr:colOff>222251</xdr:colOff>
      <xdr:row>56</xdr:row>
      <xdr:rowOff>137558</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277595" y="6750731"/>
          <a:ext cx="9322370" cy="7193541"/>
        </a:xfrm>
        <a:prstGeom prst="rect">
          <a:avLst/>
        </a:prstGeom>
      </xdr:spPr>
    </xdr:pic>
    <xdr:clientData/>
  </xdr:twoCellAnchor>
  <xdr:twoCellAnchor editAs="oneCell">
    <xdr:from>
      <xdr:col>5</xdr:col>
      <xdr:colOff>469447</xdr:colOff>
      <xdr:row>34</xdr:row>
      <xdr:rowOff>177781</xdr:rowOff>
    </xdr:from>
    <xdr:to>
      <xdr:col>14</xdr:col>
      <xdr:colOff>788093</xdr:colOff>
      <xdr:row>54</xdr:row>
      <xdr:rowOff>63500</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4930322" y="10036156"/>
          <a:ext cx="7367146" cy="32512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8:K28" totalsRowShown="0" headerRowDxfId="145" tableBorderDxfId="144" headerRowCellStyle="Normal 2">
  <autoFilter ref="F8:K28" xr:uid="{00000000-0009-0000-0100-000001000000}"/>
  <tableColumns count="6">
    <tableColumn id="2" xr3:uid="{00000000-0010-0000-0000-000002000000}" name="TIPOLOGÍA" dataDxfId="143" dataCellStyle="Normal 2"/>
    <tableColumn id="3" xr3:uid="{00000000-0010-0000-0000-000003000000}" name="¿QUÉ? _x000a_IMPACTO" dataDxfId="142" dataCellStyle="Normal 2"/>
    <tableColumn id="4" xr3:uid="{00000000-0010-0000-0000-000004000000}" name="¿CÓMO?_x000a_CAUSA INMEDIATA _x000a_(Iniciar con la palabra _x000a_por)" dataDxfId="141" dataCellStyle="Normal 2"/>
    <tableColumn id="5" xr3:uid="{00000000-0010-0000-0000-000005000000}" name="¿PORQUÉ?_x000a_CAUSA RAÍZ_x000a_(Iniciar con _x000a_debido a/a causa de)" dataDxfId="140" dataCellStyle="Normal 2"/>
    <tableColumn id="6" xr3:uid="{00000000-0010-0000-0000-000006000000}" name="DESCRIPCIÓN DEL RIESGO" dataDxfId="139">
      <calculatedColumnFormula>(CONCATENATE(Tabla1[[#This Row],[¿QUÉ? 
IMPACTO]]," ","por",Tabla1[[#This Row],[¿CÓMO?
CAUSA INMEDIATA 
(Iniciar con la palabra 
por)]]," ","a causa de"," ",Tabla1[[#This Row],[¿PORQUÉ?
CAUSA RAÍZ
(Iniciar con 
debido a/a causa de)]]))</calculatedColumnFormula>
    </tableColumn>
    <tableColumn id="1" xr3:uid="{F566824F-C6BB-2645-91F2-208CB3C92770}" name="SUB CAUSAS (Si aplica)" dataDxfId="138"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6" displayName="Tabla6" ref="A31:E35" totalsRowShown="0" headerRowDxfId="137" dataDxfId="136">
  <autoFilter ref="A31:E35" xr:uid="{00000000-0009-0000-0100-000006000000}"/>
  <tableColumns count="5">
    <tableColumn id="1" xr3:uid="{00000000-0010-0000-0100-000001000000}" name="Gestión" dataDxfId="135"/>
    <tableColumn id="2" xr3:uid="{00000000-0010-0000-0100-000002000000}" name="Fiscal" dataDxfId="134"/>
    <tableColumn id="3" xr3:uid="{00000000-0010-0000-0100-000003000000}" name="Seguridad_Información" dataDxfId="133"/>
    <tableColumn id="4" xr3:uid="{00000000-0010-0000-0100-000004000000}" name="Integridad_Pública_Corrupción" dataDxfId="132"/>
    <tableColumn id="5" xr3:uid="{00000000-0010-0000-0100-000005000000}" name="Integridad_Pública_LA_FT_FP" dataDxfId="131"/>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8:F47" totalsRowShown="0" headerRowDxfId="130" dataDxfId="129">
  <autoFilter ref="A38:F47" xr:uid="{00000000-0009-0000-0100-000002000000}"/>
  <tableColumns count="6">
    <tableColumn id="1" xr3:uid="{00000000-0010-0000-0200-000001000000}" name="Ejecución_administración_de_procesos" dataDxfId="128"/>
    <tableColumn id="2" xr3:uid="{00000000-0010-0000-0200-000002000000}" name="Transacción_u_Operación_aplica_para_LA_FT_FP" dataDxfId="127"/>
    <tableColumn id="3" xr3:uid="{00000000-0010-0000-0200-000003000000}" name="Talento_Humano" dataDxfId="126"/>
    <tableColumn id="4" xr3:uid="{00000000-0010-0000-0200-000004000000}" name="Tecnología" dataDxfId="125"/>
    <tableColumn id="5" xr3:uid="{00000000-0010-0000-0200-000005000000}" name="Infraestructura" dataDxfId="124"/>
    <tableColumn id="6" xr3:uid="{00000000-0010-0000-0200-000006000000}" name="Evento_externo" dataDxfId="123"/>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H37:I43" totalsRowShown="0" headerRowDxfId="122" dataDxfId="121">
  <autoFilter ref="H37:I43" xr:uid="{00000000-0009-0000-0100-000003000000}"/>
  <tableColumns count="2">
    <tableColumn id="1" xr3:uid="{00000000-0010-0000-0300-000001000000}" name="FACTOR DE RIESGO" dataDxfId="120"/>
    <tableColumn id="2" xr3:uid="{00000000-0010-0000-0300-000002000000}" name="Descripción" dataDxfId="119"/>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9"/>
  <sheetViews>
    <sheetView view="pageLayout" topLeftCell="A29" zoomScale="85" zoomScaleNormal="115" zoomScaleSheetLayoutView="85" zoomScalePageLayoutView="85" workbookViewId="0">
      <selection activeCell="E31" sqref="E31:F31"/>
    </sheetView>
  </sheetViews>
  <sheetFormatPr baseColWidth="10" defaultColWidth="0" defaultRowHeight="14.25" zeroHeight="1" x14ac:dyDescent="0.2"/>
  <cols>
    <col min="1" max="1" width="2.85546875" style="278" customWidth="1"/>
    <col min="2" max="3" width="24.42578125" style="278" customWidth="1"/>
    <col min="4" max="4" width="16" style="278" customWidth="1"/>
    <col min="5" max="5" width="24.42578125" style="278" customWidth="1"/>
    <col min="6" max="6" width="27.42578125" style="278" customWidth="1"/>
    <col min="7" max="7" width="24.42578125" style="278" customWidth="1"/>
    <col min="8" max="8" width="22.28515625" style="278" customWidth="1"/>
    <col min="9" max="9" width="4.28515625" style="278" customWidth="1"/>
    <col min="10" max="16384" width="11.42578125" style="278" hidden="1"/>
  </cols>
  <sheetData>
    <row r="1" spans="2:8" ht="15" thickBot="1" x14ac:dyDescent="0.25"/>
    <row r="2" spans="2:8" ht="18" x14ac:dyDescent="0.2">
      <c r="B2" s="393" t="s">
        <v>0</v>
      </c>
      <c r="C2" s="394"/>
      <c r="D2" s="394"/>
      <c r="E2" s="394"/>
      <c r="F2" s="394"/>
      <c r="G2" s="394"/>
      <c r="H2" s="395"/>
    </row>
    <row r="3" spans="2:8" x14ac:dyDescent="0.2">
      <c r="B3" s="279"/>
      <c r="C3" s="280"/>
      <c r="D3" s="280"/>
      <c r="E3" s="280"/>
      <c r="F3" s="280"/>
      <c r="G3" s="280"/>
      <c r="H3" s="281"/>
    </row>
    <row r="4" spans="2:8" ht="63" customHeight="1" x14ac:dyDescent="0.2">
      <c r="B4" s="396" t="s">
        <v>376</v>
      </c>
      <c r="C4" s="397"/>
      <c r="D4" s="397"/>
      <c r="E4" s="397"/>
      <c r="F4" s="397"/>
      <c r="G4" s="397"/>
      <c r="H4" s="398"/>
    </row>
    <row r="5" spans="2:8" ht="84.75" customHeight="1" x14ac:dyDescent="0.2">
      <c r="B5" s="399"/>
      <c r="C5" s="400"/>
      <c r="D5" s="400"/>
      <c r="E5" s="400"/>
      <c r="F5" s="400"/>
      <c r="G5" s="400"/>
      <c r="H5" s="401"/>
    </row>
    <row r="6" spans="2:8" x14ac:dyDescent="0.2">
      <c r="B6" s="402" t="s">
        <v>1</v>
      </c>
      <c r="C6" s="403"/>
      <c r="D6" s="403"/>
      <c r="E6" s="403"/>
      <c r="F6" s="403"/>
      <c r="G6" s="403"/>
      <c r="H6" s="404"/>
    </row>
    <row r="7" spans="2:8" ht="95.25" customHeight="1" x14ac:dyDescent="0.2">
      <c r="B7" s="405" t="s">
        <v>357</v>
      </c>
      <c r="C7" s="406"/>
      <c r="D7" s="406"/>
      <c r="E7" s="406"/>
      <c r="F7" s="406"/>
      <c r="G7" s="406"/>
      <c r="H7" s="407"/>
    </row>
    <row r="8" spans="2:8" x14ac:dyDescent="0.2">
      <c r="B8" s="283"/>
      <c r="C8" s="284"/>
      <c r="D8" s="284"/>
      <c r="E8" s="284"/>
      <c r="F8" s="284"/>
      <c r="G8" s="284"/>
      <c r="H8" s="285"/>
    </row>
    <row r="9" spans="2:8" ht="20.45" customHeight="1" x14ac:dyDescent="0.2">
      <c r="B9" s="409" t="s">
        <v>2</v>
      </c>
      <c r="C9" s="410"/>
      <c r="D9" s="410"/>
      <c r="E9" s="410"/>
      <c r="F9" s="410"/>
      <c r="G9" s="410"/>
      <c r="H9" s="411"/>
    </row>
    <row r="10" spans="2:8" x14ac:dyDescent="0.2">
      <c r="B10" s="286"/>
      <c r="C10" s="287"/>
      <c r="D10" s="287"/>
      <c r="E10" s="287"/>
      <c r="F10" s="287"/>
      <c r="G10" s="287"/>
      <c r="H10" s="288"/>
    </row>
    <row r="11" spans="2:8" ht="20.45" customHeight="1" x14ac:dyDescent="0.2">
      <c r="B11" s="412" t="s">
        <v>3</v>
      </c>
      <c r="C11" s="413"/>
      <c r="D11" s="413"/>
      <c r="E11" s="413"/>
      <c r="F11" s="413"/>
      <c r="G11" s="413"/>
      <c r="H11" s="414"/>
    </row>
    <row r="12" spans="2:8" s="289" customFormat="1" ht="20.45" customHeight="1" x14ac:dyDescent="0.2">
      <c r="B12" s="352"/>
      <c r="C12" s="353"/>
      <c r="D12" s="353"/>
      <c r="E12" s="353"/>
      <c r="F12" s="353"/>
      <c r="G12" s="353"/>
      <c r="H12" s="354"/>
    </row>
    <row r="13" spans="2:8" ht="20.45" customHeight="1" x14ac:dyDescent="0.2">
      <c r="B13" s="386" t="s">
        <v>4</v>
      </c>
      <c r="C13" s="387"/>
      <c r="D13" s="387"/>
      <c r="E13" s="387"/>
      <c r="F13" s="387"/>
      <c r="G13" s="387"/>
      <c r="H13" s="388"/>
    </row>
    <row r="14" spans="2:8" ht="9" customHeight="1" x14ac:dyDescent="0.2">
      <c r="B14" s="386"/>
      <c r="C14" s="387"/>
      <c r="D14" s="387"/>
      <c r="E14" s="387"/>
      <c r="F14" s="387"/>
      <c r="G14" s="387"/>
      <c r="H14" s="388"/>
    </row>
    <row r="15" spans="2:8" x14ac:dyDescent="0.2">
      <c r="B15" s="386" t="s">
        <v>5</v>
      </c>
      <c r="C15" s="387"/>
      <c r="D15" s="387"/>
      <c r="E15" s="387"/>
      <c r="F15" s="387"/>
      <c r="G15" s="387"/>
      <c r="H15" s="388"/>
    </row>
    <row r="16" spans="2:8" x14ac:dyDescent="0.2">
      <c r="B16" s="282"/>
      <c r="C16" s="290"/>
      <c r="D16" s="290"/>
      <c r="E16" s="290"/>
      <c r="F16" s="290"/>
      <c r="G16" s="290"/>
      <c r="H16" s="291"/>
    </row>
    <row r="17" spans="2:8" ht="18.75" customHeight="1" x14ac:dyDescent="0.2">
      <c r="B17" s="386" t="s">
        <v>358</v>
      </c>
      <c r="C17" s="387"/>
      <c r="D17" s="387"/>
      <c r="E17" s="387"/>
      <c r="F17" s="387"/>
      <c r="G17" s="387"/>
      <c r="H17" s="388"/>
    </row>
    <row r="18" spans="2:8" ht="18.75" customHeight="1" x14ac:dyDescent="0.2">
      <c r="B18" s="282"/>
      <c r="C18" s="290"/>
      <c r="D18" s="290"/>
      <c r="E18" s="290"/>
      <c r="F18" s="290"/>
      <c r="G18" s="290"/>
      <c r="H18" s="291"/>
    </row>
    <row r="19" spans="2:8" ht="18.75" customHeight="1" x14ac:dyDescent="0.2">
      <c r="B19" s="386" t="s">
        <v>359</v>
      </c>
      <c r="C19" s="387"/>
      <c r="D19" s="387"/>
      <c r="E19" s="387"/>
      <c r="F19" s="387"/>
      <c r="G19" s="387"/>
      <c r="H19" s="388"/>
    </row>
    <row r="20" spans="2:8" ht="18.75" customHeight="1" thickBot="1" x14ac:dyDescent="0.25">
      <c r="B20" s="292"/>
      <c r="C20" s="293"/>
      <c r="D20" s="293"/>
      <c r="E20" s="293"/>
      <c r="F20" s="293"/>
      <c r="G20" s="293"/>
      <c r="H20" s="294"/>
    </row>
    <row r="21" spans="2:8" ht="15" thickTop="1" x14ac:dyDescent="0.2">
      <c r="B21" s="295"/>
      <c r="C21" s="378" t="s">
        <v>6</v>
      </c>
      <c r="D21" s="379"/>
      <c r="E21" s="380" t="s">
        <v>7</v>
      </c>
      <c r="F21" s="381"/>
      <c r="G21" s="296"/>
      <c r="H21" s="297"/>
    </row>
    <row r="22" spans="2:8" ht="35.25" customHeight="1" x14ac:dyDescent="0.2">
      <c r="B22" s="295"/>
      <c r="C22" s="382" t="s">
        <v>8</v>
      </c>
      <c r="D22" s="368"/>
      <c r="E22" s="369" t="s">
        <v>9</v>
      </c>
      <c r="F22" s="370"/>
      <c r="G22" s="296"/>
      <c r="H22" s="297"/>
    </row>
    <row r="23" spans="2:8" ht="17.25" customHeight="1" x14ac:dyDescent="0.2">
      <c r="B23" s="295"/>
      <c r="C23" s="382" t="s">
        <v>10</v>
      </c>
      <c r="D23" s="368"/>
      <c r="E23" s="369" t="s">
        <v>11</v>
      </c>
      <c r="F23" s="370"/>
      <c r="G23" s="296"/>
      <c r="H23" s="297"/>
    </row>
    <row r="24" spans="2:8" ht="69.75" customHeight="1" x14ac:dyDescent="0.2">
      <c r="B24" s="295"/>
      <c r="C24" s="382" t="s">
        <v>12</v>
      </c>
      <c r="D24" s="368"/>
      <c r="E24" s="369" t="s">
        <v>13</v>
      </c>
      <c r="F24" s="370"/>
      <c r="G24" s="296"/>
      <c r="H24" s="297"/>
    </row>
    <row r="25" spans="2:8" ht="69.75" customHeight="1" x14ac:dyDescent="0.2">
      <c r="B25" s="295"/>
      <c r="C25" s="382" t="s">
        <v>14</v>
      </c>
      <c r="D25" s="368"/>
      <c r="E25" s="369" t="s">
        <v>15</v>
      </c>
      <c r="F25" s="370"/>
      <c r="G25" s="296"/>
      <c r="H25" s="297"/>
    </row>
    <row r="26" spans="2:8" ht="69.75" customHeight="1" x14ac:dyDescent="0.2">
      <c r="B26" s="295"/>
      <c r="C26" s="382" t="s">
        <v>16</v>
      </c>
      <c r="D26" s="368"/>
      <c r="E26" s="369" t="s">
        <v>17</v>
      </c>
      <c r="F26" s="370"/>
      <c r="G26" s="296"/>
      <c r="H26" s="297"/>
    </row>
    <row r="27" spans="2:8" ht="69.75" customHeight="1" x14ac:dyDescent="0.2">
      <c r="B27" s="295"/>
      <c r="C27" s="374" t="s">
        <v>18</v>
      </c>
      <c r="D27" s="366"/>
      <c r="E27" s="359" t="s">
        <v>19</v>
      </c>
      <c r="F27" s="360"/>
      <c r="G27" s="296"/>
      <c r="H27" s="297"/>
    </row>
    <row r="28" spans="2:8" ht="69.75" customHeight="1" x14ac:dyDescent="0.2">
      <c r="B28" s="295"/>
      <c r="C28" s="374" t="s">
        <v>20</v>
      </c>
      <c r="D28" s="366"/>
      <c r="E28" s="359" t="s">
        <v>360</v>
      </c>
      <c r="F28" s="360"/>
      <c r="G28" s="296"/>
      <c r="H28" s="297"/>
    </row>
    <row r="29" spans="2:8" ht="69.75" customHeight="1" x14ac:dyDescent="0.2">
      <c r="B29" s="295"/>
      <c r="C29" s="374" t="s">
        <v>21</v>
      </c>
      <c r="D29" s="366"/>
      <c r="E29" s="359" t="s">
        <v>361</v>
      </c>
      <c r="F29" s="360"/>
      <c r="G29" s="296"/>
      <c r="H29" s="297"/>
    </row>
    <row r="30" spans="2:8" ht="111.75" customHeight="1" x14ac:dyDescent="0.2">
      <c r="B30" s="295"/>
      <c r="C30" s="374" t="s">
        <v>22</v>
      </c>
      <c r="D30" s="366"/>
      <c r="E30" s="359" t="s">
        <v>362</v>
      </c>
      <c r="F30" s="360"/>
      <c r="G30" s="296"/>
      <c r="H30" s="297"/>
    </row>
    <row r="31" spans="2:8" ht="121.5" customHeight="1" x14ac:dyDescent="0.2">
      <c r="B31" s="295"/>
      <c r="C31" s="374" t="s">
        <v>23</v>
      </c>
      <c r="D31" s="366"/>
      <c r="E31" s="359" t="s">
        <v>24</v>
      </c>
      <c r="F31" s="360"/>
      <c r="G31" s="296"/>
      <c r="H31" s="297"/>
    </row>
    <row r="32" spans="2:8" ht="86.25" customHeight="1" x14ac:dyDescent="0.2">
      <c r="B32" s="295"/>
      <c r="C32" s="374" t="s">
        <v>25</v>
      </c>
      <c r="D32" s="366"/>
      <c r="E32" s="359" t="s">
        <v>363</v>
      </c>
      <c r="F32" s="360"/>
      <c r="G32" s="296"/>
      <c r="H32" s="297"/>
    </row>
    <row r="33" spans="2:8" ht="69.75" customHeight="1" x14ac:dyDescent="0.2">
      <c r="B33" s="295"/>
      <c r="C33" s="374" t="s">
        <v>26</v>
      </c>
      <c r="D33" s="366"/>
      <c r="E33" s="359" t="s">
        <v>27</v>
      </c>
      <c r="F33" s="360"/>
      <c r="G33" s="296"/>
      <c r="H33" s="297"/>
    </row>
    <row r="34" spans="2:8" x14ac:dyDescent="0.2">
      <c r="B34" s="295"/>
      <c r="C34" s="298"/>
      <c r="D34" s="298"/>
      <c r="E34" s="299"/>
      <c r="F34" s="299"/>
      <c r="G34" s="296"/>
      <c r="H34" s="297"/>
    </row>
    <row r="35" spans="2:8" x14ac:dyDescent="0.2">
      <c r="B35" s="386" t="s">
        <v>28</v>
      </c>
      <c r="C35" s="387"/>
      <c r="D35" s="387"/>
      <c r="E35" s="387"/>
      <c r="F35" s="387"/>
      <c r="G35" s="387"/>
      <c r="H35" s="388"/>
    </row>
    <row r="36" spans="2:8" ht="14.45" customHeight="1" thickBot="1" x14ac:dyDescent="0.25">
      <c r="B36" s="300"/>
      <c r="C36" s="301"/>
      <c r="D36" s="301"/>
      <c r="E36" s="301"/>
      <c r="F36" s="301"/>
      <c r="G36" s="301"/>
      <c r="H36" s="302"/>
    </row>
    <row r="37" spans="2:8" ht="14.45" customHeight="1" thickTop="1" x14ac:dyDescent="0.2">
      <c r="B37" s="300"/>
      <c r="C37" s="361" t="s">
        <v>6</v>
      </c>
      <c r="D37" s="362"/>
      <c r="E37" s="363" t="s">
        <v>7</v>
      </c>
      <c r="F37" s="364"/>
      <c r="G37" s="301"/>
      <c r="H37" s="302"/>
    </row>
    <row r="38" spans="2:8" ht="90" customHeight="1" x14ac:dyDescent="0.2">
      <c r="B38" s="300"/>
      <c r="C38" s="374" t="s">
        <v>29</v>
      </c>
      <c r="D38" s="366"/>
      <c r="E38" s="359" t="s">
        <v>364</v>
      </c>
      <c r="F38" s="360"/>
      <c r="G38" s="301"/>
      <c r="H38" s="302"/>
    </row>
    <row r="39" spans="2:8" ht="53.45" customHeight="1" x14ac:dyDescent="0.2">
      <c r="B39" s="300"/>
      <c r="C39" s="374" t="s">
        <v>30</v>
      </c>
      <c r="D39" s="366"/>
      <c r="E39" s="359" t="s">
        <v>31</v>
      </c>
      <c r="F39" s="360"/>
      <c r="G39" s="301"/>
      <c r="H39" s="302"/>
    </row>
    <row r="40" spans="2:8" ht="54" customHeight="1" x14ac:dyDescent="0.2">
      <c r="B40" s="300"/>
      <c r="C40" s="374" t="s">
        <v>32</v>
      </c>
      <c r="D40" s="366"/>
      <c r="E40" s="359" t="s">
        <v>33</v>
      </c>
      <c r="F40" s="360"/>
      <c r="G40" s="301"/>
      <c r="H40" s="302"/>
    </row>
    <row r="41" spans="2:8" ht="32.450000000000003" customHeight="1" x14ac:dyDescent="0.2">
      <c r="B41" s="300"/>
      <c r="C41" s="374" t="s">
        <v>34</v>
      </c>
      <c r="D41" s="366"/>
      <c r="E41" s="359" t="s">
        <v>35</v>
      </c>
      <c r="F41" s="360"/>
      <c r="G41" s="301"/>
      <c r="H41" s="302"/>
    </row>
    <row r="42" spans="2:8" x14ac:dyDescent="0.2">
      <c r="B42" s="300"/>
      <c r="C42" s="301"/>
      <c r="D42" s="301"/>
      <c r="E42" s="301"/>
      <c r="F42" s="301"/>
      <c r="G42" s="301"/>
      <c r="H42" s="302"/>
    </row>
    <row r="43" spans="2:8" ht="18.75" customHeight="1" x14ac:dyDescent="0.2">
      <c r="B43" s="375" t="s">
        <v>365</v>
      </c>
      <c r="C43" s="376"/>
      <c r="D43" s="376"/>
      <c r="E43" s="376"/>
      <c r="F43" s="376"/>
      <c r="G43" s="376"/>
      <c r="H43" s="377"/>
    </row>
    <row r="44" spans="2:8" ht="18.75" customHeight="1" x14ac:dyDescent="0.2">
      <c r="B44" s="303"/>
      <c r="C44" s="304"/>
      <c r="D44" s="304"/>
      <c r="E44" s="304"/>
      <c r="F44" s="304"/>
      <c r="G44" s="304"/>
      <c r="H44" s="305"/>
    </row>
    <row r="45" spans="2:8" ht="18.75" customHeight="1" x14ac:dyDescent="0.2">
      <c r="B45" s="386" t="s">
        <v>366</v>
      </c>
      <c r="C45" s="387"/>
      <c r="D45" s="387"/>
      <c r="E45" s="387"/>
      <c r="F45" s="387"/>
      <c r="G45" s="387"/>
      <c r="H45" s="388"/>
    </row>
    <row r="46" spans="2:8" ht="18.75" customHeight="1" thickBot="1" x14ac:dyDescent="0.25">
      <c r="B46" s="292"/>
      <c r="C46" s="293"/>
      <c r="D46" s="293"/>
      <c r="E46" s="293"/>
      <c r="F46" s="293"/>
      <c r="G46" s="293"/>
      <c r="H46" s="294"/>
    </row>
    <row r="47" spans="2:8" ht="18.75" customHeight="1" thickTop="1" x14ac:dyDescent="0.2">
      <c r="B47" s="292"/>
      <c r="C47" s="361" t="s">
        <v>6</v>
      </c>
      <c r="D47" s="362"/>
      <c r="E47" s="363" t="s">
        <v>7</v>
      </c>
      <c r="F47" s="364"/>
      <c r="G47" s="293"/>
      <c r="H47" s="294"/>
    </row>
    <row r="48" spans="2:8" ht="53.25" customHeight="1" x14ac:dyDescent="0.2">
      <c r="B48" s="292"/>
      <c r="C48" s="365" t="s">
        <v>36</v>
      </c>
      <c r="D48" s="358"/>
      <c r="E48" s="359" t="s">
        <v>367</v>
      </c>
      <c r="F48" s="360"/>
      <c r="G48" s="293"/>
      <c r="H48" s="294"/>
    </row>
    <row r="49" spans="2:8" ht="54" customHeight="1" x14ac:dyDescent="0.2">
      <c r="B49" s="292"/>
      <c r="C49" s="365" t="s">
        <v>37</v>
      </c>
      <c r="D49" s="358"/>
      <c r="E49" s="359" t="s">
        <v>38</v>
      </c>
      <c r="F49" s="360"/>
      <c r="G49" s="293"/>
      <c r="H49" s="294"/>
    </row>
    <row r="50" spans="2:8" ht="51.95" customHeight="1" x14ac:dyDescent="0.2">
      <c r="B50" s="292"/>
      <c r="C50" s="365" t="s">
        <v>39</v>
      </c>
      <c r="D50" s="358"/>
      <c r="E50" s="359" t="s">
        <v>40</v>
      </c>
      <c r="F50" s="360"/>
      <c r="G50" s="293"/>
      <c r="H50" s="294"/>
    </row>
    <row r="51" spans="2:8" ht="53.45" customHeight="1" x14ac:dyDescent="0.2">
      <c r="B51" s="292"/>
      <c r="C51" s="365" t="s">
        <v>41</v>
      </c>
      <c r="D51" s="358"/>
      <c r="E51" s="359" t="s">
        <v>40</v>
      </c>
      <c r="F51" s="360"/>
      <c r="G51" s="293"/>
      <c r="H51" s="294"/>
    </row>
    <row r="52" spans="2:8" ht="48.75" customHeight="1" x14ac:dyDescent="0.2">
      <c r="B52" s="292"/>
      <c r="C52" s="365" t="s">
        <v>42</v>
      </c>
      <c r="D52" s="358"/>
      <c r="E52" s="359" t="s">
        <v>43</v>
      </c>
      <c r="F52" s="360"/>
      <c r="G52" s="293"/>
      <c r="H52" s="294"/>
    </row>
    <row r="53" spans="2:8" ht="49.5" customHeight="1" x14ac:dyDescent="0.2">
      <c r="B53" s="292"/>
      <c r="C53" s="365" t="s">
        <v>44</v>
      </c>
      <c r="D53" s="358"/>
      <c r="E53" s="359" t="s">
        <v>45</v>
      </c>
      <c r="F53" s="360"/>
      <c r="G53" s="293"/>
      <c r="H53" s="294"/>
    </row>
    <row r="54" spans="2:8" ht="50.25" customHeight="1" x14ac:dyDescent="0.2">
      <c r="B54" s="292"/>
      <c r="C54" s="365" t="s">
        <v>46</v>
      </c>
      <c r="D54" s="358"/>
      <c r="E54" s="359" t="s">
        <v>47</v>
      </c>
      <c r="F54" s="360"/>
      <c r="G54" s="293"/>
      <c r="H54" s="294"/>
    </row>
    <row r="55" spans="2:8" ht="29.45" customHeight="1" x14ac:dyDescent="0.2">
      <c r="B55" s="292"/>
      <c r="C55" s="365" t="s">
        <v>48</v>
      </c>
      <c r="D55" s="358"/>
      <c r="E55" s="359" t="s">
        <v>49</v>
      </c>
      <c r="F55" s="360"/>
      <c r="G55" s="293"/>
      <c r="H55" s="294"/>
    </row>
    <row r="56" spans="2:8" ht="39.950000000000003" customHeight="1" x14ac:dyDescent="0.2">
      <c r="B56" s="292"/>
      <c r="C56" s="365" t="s">
        <v>50</v>
      </c>
      <c r="D56" s="358"/>
      <c r="E56" s="359" t="s">
        <v>51</v>
      </c>
      <c r="F56" s="360"/>
      <c r="G56" s="293"/>
      <c r="H56" s="294"/>
    </row>
    <row r="57" spans="2:8" ht="29.45" customHeight="1" x14ac:dyDescent="0.2">
      <c r="B57" s="292"/>
      <c r="C57" s="365" t="s">
        <v>52</v>
      </c>
      <c r="D57" s="358"/>
      <c r="E57" s="359" t="s">
        <v>53</v>
      </c>
      <c r="F57" s="360"/>
      <c r="G57" s="293"/>
      <c r="H57" s="294"/>
    </row>
    <row r="58" spans="2:8" ht="18.75" customHeight="1" x14ac:dyDescent="0.2">
      <c r="B58" s="292"/>
      <c r="C58" s="293"/>
      <c r="D58" s="293"/>
      <c r="E58" s="293"/>
      <c r="F58" s="293"/>
      <c r="G58" s="293"/>
      <c r="H58" s="294"/>
    </row>
    <row r="59" spans="2:8" ht="18.75" customHeight="1" x14ac:dyDescent="0.2">
      <c r="B59" s="383" t="s">
        <v>368</v>
      </c>
      <c r="C59" s="384"/>
      <c r="D59" s="384"/>
      <c r="E59" s="384"/>
      <c r="F59" s="384"/>
      <c r="G59" s="384"/>
      <c r="H59" s="385"/>
    </row>
    <row r="60" spans="2:8" ht="18.75" customHeight="1" x14ac:dyDescent="0.2">
      <c r="B60" s="292"/>
      <c r="C60" s="293"/>
      <c r="D60" s="293"/>
      <c r="E60" s="293"/>
      <c r="F60" s="293"/>
      <c r="G60" s="293"/>
      <c r="H60" s="294"/>
    </row>
    <row r="61" spans="2:8" ht="18.75" customHeight="1" x14ac:dyDescent="0.2">
      <c r="B61" s="371" t="s">
        <v>369</v>
      </c>
      <c r="C61" s="372"/>
      <c r="D61" s="372"/>
      <c r="E61" s="372"/>
      <c r="F61" s="372"/>
      <c r="G61" s="372"/>
      <c r="H61" s="373"/>
    </row>
    <row r="62" spans="2:8" ht="18.75" customHeight="1" x14ac:dyDescent="0.2">
      <c r="B62" s="282"/>
      <c r="C62" s="290"/>
      <c r="D62" s="290"/>
      <c r="E62" s="290"/>
      <c r="F62" s="290"/>
      <c r="G62" s="290"/>
      <c r="H62" s="291"/>
    </row>
    <row r="63" spans="2:8" ht="30" customHeight="1" x14ac:dyDescent="0.2">
      <c r="B63" s="386" t="s">
        <v>370</v>
      </c>
      <c r="C63" s="387"/>
      <c r="D63" s="387"/>
      <c r="E63" s="387"/>
      <c r="F63" s="387"/>
      <c r="G63" s="387"/>
      <c r="H63" s="388"/>
    </row>
    <row r="64" spans="2:8" ht="15" thickBot="1" x14ac:dyDescent="0.25">
      <c r="B64" s="292"/>
      <c r="C64" s="293"/>
      <c r="D64" s="293"/>
      <c r="E64" s="293"/>
      <c r="F64" s="293"/>
      <c r="G64" s="293"/>
      <c r="H64" s="294"/>
    </row>
    <row r="65" spans="2:8" ht="30" customHeight="1" thickTop="1" x14ac:dyDescent="0.2">
      <c r="B65" s="292"/>
      <c r="C65" s="361" t="s">
        <v>6</v>
      </c>
      <c r="D65" s="362"/>
      <c r="E65" s="363" t="s">
        <v>7</v>
      </c>
      <c r="F65" s="364"/>
      <c r="G65" s="293"/>
      <c r="H65" s="294"/>
    </row>
    <row r="66" spans="2:8" ht="30" customHeight="1" x14ac:dyDescent="0.2">
      <c r="B66" s="292"/>
      <c r="C66" s="365" t="s">
        <v>54</v>
      </c>
      <c r="D66" s="358"/>
      <c r="E66" s="359" t="s">
        <v>55</v>
      </c>
      <c r="F66" s="360"/>
      <c r="G66" s="293"/>
      <c r="H66" s="294"/>
    </row>
    <row r="67" spans="2:8" ht="44.45" customHeight="1" x14ac:dyDescent="0.2">
      <c r="B67" s="292"/>
      <c r="C67" s="365" t="s">
        <v>56</v>
      </c>
      <c r="D67" s="358"/>
      <c r="E67" s="359" t="s">
        <v>57</v>
      </c>
      <c r="F67" s="360"/>
      <c r="G67" s="293"/>
      <c r="H67" s="294"/>
    </row>
    <row r="68" spans="2:8" ht="51" customHeight="1" x14ac:dyDescent="0.2">
      <c r="B68" s="292"/>
      <c r="C68" s="365" t="s">
        <v>58</v>
      </c>
      <c r="D68" s="358"/>
      <c r="E68" s="359" t="s">
        <v>59</v>
      </c>
      <c r="F68" s="360"/>
      <c r="G68" s="293"/>
      <c r="H68" s="294"/>
    </row>
    <row r="69" spans="2:8" ht="76.5" customHeight="1" x14ac:dyDescent="0.2">
      <c r="B69" s="292"/>
      <c r="C69" s="365" t="s">
        <v>60</v>
      </c>
      <c r="D69" s="358"/>
      <c r="E69" s="359" t="s">
        <v>61</v>
      </c>
      <c r="F69" s="360"/>
      <c r="G69" s="293"/>
      <c r="H69" s="294"/>
    </row>
    <row r="70" spans="2:8" ht="30" customHeight="1" x14ac:dyDescent="0.2">
      <c r="B70" s="292"/>
      <c r="C70" s="365" t="s">
        <v>62</v>
      </c>
      <c r="D70" s="358"/>
      <c r="E70" s="359" t="s">
        <v>63</v>
      </c>
      <c r="F70" s="360"/>
      <c r="G70" s="293"/>
      <c r="H70" s="294"/>
    </row>
    <row r="71" spans="2:8" ht="30" customHeight="1" x14ac:dyDescent="0.2">
      <c r="B71" s="292"/>
      <c r="C71" s="365" t="s">
        <v>64</v>
      </c>
      <c r="D71" s="358"/>
      <c r="E71" s="359" t="s">
        <v>65</v>
      </c>
      <c r="F71" s="360"/>
      <c r="G71" s="293"/>
      <c r="H71" s="294"/>
    </row>
    <row r="72" spans="2:8" ht="30" customHeight="1" x14ac:dyDescent="0.2">
      <c r="B72" s="292"/>
      <c r="C72" s="365" t="s">
        <v>66</v>
      </c>
      <c r="D72" s="358"/>
      <c r="E72" s="359" t="s">
        <v>67</v>
      </c>
      <c r="F72" s="360"/>
      <c r="G72" s="293"/>
      <c r="H72" s="294"/>
    </row>
    <row r="73" spans="2:8" ht="53.45" customHeight="1" x14ac:dyDescent="0.2">
      <c r="B73" s="292"/>
      <c r="C73" s="365" t="s">
        <v>68</v>
      </c>
      <c r="D73" s="358"/>
      <c r="E73" s="359" t="s">
        <v>69</v>
      </c>
      <c r="F73" s="360"/>
      <c r="G73" s="293"/>
      <c r="H73" s="294"/>
    </row>
    <row r="74" spans="2:8" ht="30" customHeight="1" x14ac:dyDescent="0.2">
      <c r="B74" s="292"/>
      <c r="C74" s="293"/>
      <c r="D74" s="293"/>
      <c r="E74" s="293"/>
      <c r="F74" s="293"/>
      <c r="G74" s="293"/>
      <c r="H74" s="294"/>
    </row>
    <row r="75" spans="2:8" ht="18.75" customHeight="1" x14ac:dyDescent="0.2">
      <c r="B75" s="371" t="s">
        <v>371</v>
      </c>
      <c r="C75" s="372"/>
      <c r="D75" s="372"/>
      <c r="E75" s="372"/>
      <c r="F75" s="372"/>
      <c r="G75" s="372"/>
      <c r="H75" s="373"/>
    </row>
    <row r="76" spans="2:8" ht="18.75" customHeight="1" x14ac:dyDescent="0.2">
      <c r="B76" s="306"/>
      <c r="C76" s="307"/>
      <c r="D76" s="307"/>
      <c r="E76" s="307"/>
      <c r="F76" s="307"/>
      <c r="G76" s="307"/>
      <c r="H76" s="308"/>
    </row>
    <row r="77" spans="2:8" ht="18.75" customHeight="1" x14ac:dyDescent="0.2">
      <c r="B77" s="371" t="s">
        <v>372</v>
      </c>
      <c r="C77" s="372"/>
      <c r="D77" s="372"/>
      <c r="E77" s="372"/>
      <c r="F77" s="372"/>
      <c r="G77" s="372"/>
      <c r="H77" s="373"/>
    </row>
    <row r="78" spans="2:8" ht="18.75" customHeight="1" x14ac:dyDescent="0.2">
      <c r="B78" s="306"/>
      <c r="C78" s="307"/>
      <c r="D78" s="307"/>
      <c r="E78" s="307"/>
      <c r="F78" s="307"/>
      <c r="G78" s="307"/>
      <c r="H78" s="308"/>
    </row>
    <row r="79" spans="2:8" ht="18.75" customHeight="1" x14ac:dyDescent="0.2">
      <c r="B79" s="371" t="s">
        <v>373</v>
      </c>
      <c r="C79" s="372"/>
      <c r="D79" s="372"/>
      <c r="E79" s="372"/>
      <c r="F79" s="372"/>
      <c r="G79" s="372"/>
      <c r="H79" s="373"/>
    </row>
    <row r="80" spans="2:8" x14ac:dyDescent="0.2">
      <c r="B80" s="292"/>
      <c r="C80" s="309"/>
      <c r="D80" s="309"/>
      <c r="E80" s="309"/>
      <c r="F80" s="309"/>
      <c r="G80" s="309"/>
      <c r="H80" s="310"/>
    </row>
    <row r="81" spans="2:8" x14ac:dyDescent="0.2">
      <c r="B81" s="292"/>
      <c r="C81" s="309"/>
      <c r="D81" s="309"/>
      <c r="E81" s="309"/>
      <c r="F81" s="309"/>
      <c r="G81" s="309"/>
      <c r="H81" s="310"/>
    </row>
    <row r="82" spans="2:8" ht="28.5" x14ac:dyDescent="0.2">
      <c r="B82" s="292" t="s">
        <v>70</v>
      </c>
      <c r="C82" s="309"/>
      <c r="D82" s="309"/>
      <c r="E82" s="309"/>
      <c r="F82" s="309"/>
      <c r="G82" s="309"/>
      <c r="H82" s="310"/>
    </row>
    <row r="83" spans="2:8" x14ac:dyDescent="0.2">
      <c r="B83" s="292"/>
      <c r="C83" s="309"/>
      <c r="D83" s="309"/>
      <c r="E83" s="309"/>
      <c r="F83" s="309"/>
      <c r="G83" s="309"/>
      <c r="H83" s="310"/>
    </row>
    <row r="84" spans="2:8" ht="15" thickBot="1" x14ac:dyDescent="0.25">
      <c r="B84" s="295"/>
      <c r="C84" s="296"/>
      <c r="D84" s="311"/>
      <c r="E84" s="312"/>
      <c r="F84" s="312"/>
      <c r="G84" s="313"/>
      <c r="H84" s="297"/>
    </row>
    <row r="85" spans="2:8" ht="15" thickTop="1" x14ac:dyDescent="0.2">
      <c r="B85" s="314" t="s">
        <v>71</v>
      </c>
      <c r="C85" s="408" t="s">
        <v>6</v>
      </c>
      <c r="D85" s="362"/>
      <c r="E85" s="363" t="s">
        <v>7</v>
      </c>
      <c r="F85" s="364"/>
      <c r="G85" s="296"/>
      <c r="H85" s="297"/>
    </row>
    <row r="86" spans="2:8" s="318" customFormat="1" x14ac:dyDescent="0.2">
      <c r="B86" s="315">
        <v>2</v>
      </c>
      <c r="C86" s="367" t="s">
        <v>8</v>
      </c>
      <c r="D86" s="368"/>
      <c r="E86" s="369" t="s">
        <v>9</v>
      </c>
      <c r="F86" s="370"/>
      <c r="G86" s="316"/>
      <c r="H86" s="317"/>
    </row>
    <row r="87" spans="2:8" s="318" customFormat="1" ht="17.25" customHeight="1" x14ac:dyDescent="0.2">
      <c r="B87" s="315">
        <v>2</v>
      </c>
      <c r="C87" s="367" t="s">
        <v>10</v>
      </c>
      <c r="D87" s="368"/>
      <c r="E87" s="369" t="s">
        <v>11</v>
      </c>
      <c r="F87" s="370"/>
      <c r="G87" s="316"/>
      <c r="H87" s="317"/>
    </row>
    <row r="88" spans="2:8" s="318" customFormat="1" ht="25.5" customHeight="1" x14ac:dyDescent="0.2">
      <c r="B88" s="315">
        <v>2</v>
      </c>
      <c r="C88" s="367" t="s">
        <v>12</v>
      </c>
      <c r="D88" s="368"/>
      <c r="E88" s="369" t="s">
        <v>13</v>
      </c>
      <c r="F88" s="370"/>
      <c r="G88" s="316"/>
      <c r="H88" s="317"/>
    </row>
    <row r="89" spans="2:8" s="318" customFormat="1" ht="25.5" customHeight="1" x14ac:dyDescent="0.2">
      <c r="B89" s="315">
        <v>2</v>
      </c>
      <c r="C89" s="367" t="s">
        <v>14</v>
      </c>
      <c r="D89" s="368"/>
      <c r="E89" s="369" t="s">
        <v>15</v>
      </c>
      <c r="F89" s="370"/>
      <c r="G89" s="316"/>
      <c r="H89" s="317"/>
    </row>
    <row r="90" spans="2:8" s="318" customFormat="1" ht="66.95" customHeight="1" x14ac:dyDescent="0.2">
      <c r="B90" s="315">
        <v>2</v>
      </c>
      <c r="C90" s="367" t="s">
        <v>16</v>
      </c>
      <c r="D90" s="368"/>
      <c r="E90" s="369" t="s">
        <v>17</v>
      </c>
      <c r="F90" s="370"/>
      <c r="G90" s="316"/>
      <c r="H90" s="317"/>
    </row>
    <row r="91" spans="2:8" s="318" customFormat="1" ht="67.5" customHeight="1" x14ac:dyDescent="0.2">
      <c r="B91" s="315">
        <v>2</v>
      </c>
      <c r="C91" s="358" t="s">
        <v>18</v>
      </c>
      <c r="D91" s="366"/>
      <c r="E91" s="359" t="s">
        <v>19</v>
      </c>
      <c r="F91" s="360"/>
      <c r="G91" s="316"/>
      <c r="H91" s="317"/>
    </row>
    <row r="92" spans="2:8" s="318" customFormat="1" ht="43.5" customHeight="1" x14ac:dyDescent="0.2">
      <c r="B92" s="315">
        <v>2</v>
      </c>
      <c r="C92" s="358" t="s">
        <v>20</v>
      </c>
      <c r="D92" s="366"/>
      <c r="E92" s="359" t="s">
        <v>360</v>
      </c>
      <c r="F92" s="360"/>
      <c r="G92" s="316"/>
      <c r="H92" s="317"/>
    </row>
    <row r="93" spans="2:8" s="318" customFormat="1" ht="35.25" customHeight="1" x14ac:dyDescent="0.2">
      <c r="B93" s="315">
        <v>2</v>
      </c>
      <c r="C93" s="358" t="s">
        <v>21</v>
      </c>
      <c r="D93" s="366"/>
      <c r="E93" s="359" t="s">
        <v>361</v>
      </c>
      <c r="F93" s="360"/>
      <c r="G93" s="316"/>
      <c r="H93" s="317"/>
    </row>
    <row r="94" spans="2:8" s="318" customFormat="1" ht="72.75" customHeight="1" x14ac:dyDescent="0.2">
      <c r="B94" s="315">
        <v>2</v>
      </c>
      <c r="C94" s="358" t="s">
        <v>22</v>
      </c>
      <c r="D94" s="366"/>
      <c r="E94" s="359" t="s">
        <v>374</v>
      </c>
      <c r="F94" s="360"/>
      <c r="G94" s="316"/>
      <c r="H94" s="317"/>
    </row>
    <row r="95" spans="2:8" s="318" customFormat="1" ht="93.95" customHeight="1" x14ac:dyDescent="0.2">
      <c r="B95" s="315">
        <v>2</v>
      </c>
      <c r="C95" s="358" t="s">
        <v>23</v>
      </c>
      <c r="D95" s="366"/>
      <c r="E95" s="359" t="s">
        <v>24</v>
      </c>
      <c r="F95" s="360"/>
      <c r="G95" s="316"/>
      <c r="H95" s="317"/>
    </row>
    <row r="96" spans="2:8" s="318" customFormat="1" ht="93.95" customHeight="1" x14ac:dyDescent="0.2">
      <c r="B96" s="315">
        <v>2</v>
      </c>
      <c r="C96" s="358" t="s">
        <v>25</v>
      </c>
      <c r="D96" s="366"/>
      <c r="E96" s="359" t="s">
        <v>363</v>
      </c>
      <c r="F96" s="360"/>
      <c r="G96" s="316"/>
      <c r="H96" s="317"/>
    </row>
    <row r="97" spans="2:8" s="318" customFormat="1" x14ac:dyDescent="0.2">
      <c r="B97" s="315">
        <v>2</v>
      </c>
      <c r="C97" s="358" t="s">
        <v>26</v>
      </c>
      <c r="D97" s="366"/>
      <c r="E97" s="359" t="s">
        <v>27</v>
      </c>
      <c r="F97" s="360"/>
      <c r="G97" s="316"/>
      <c r="H97" s="317"/>
    </row>
    <row r="98" spans="2:8" s="318" customFormat="1" ht="66.75" customHeight="1" x14ac:dyDescent="0.2">
      <c r="B98" s="315">
        <v>3</v>
      </c>
      <c r="C98" s="358" t="s">
        <v>29</v>
      </c>
      <c r="D98" s="366"/>
      <c r="E98" s="359" t="s">
        <v>364</v>
      </c>
      <c r="F98" s="360"/>
      <c r="G98" s="316"/>
      <c r="H98" s="317"/>
    </row>
    <row r="99" spans="2:8" s="318" customFormat="1" ht="66.75" customHeight="1" x14ac:dyDescent="0.2">
      <c r="B99" s="315">
        <v>3</v>
      </c>
      <c r="C99" s="358" t="s">
        <v>30</v>
      </c>
      <c r="D99" s="366"/>
      <c r="E99" s="359" t="s">
        <v>31</v>
      </c>
      <c r="F99" s="360"/>
      <c r="G99" s="316"/>
      <c r="H99" s="317"/>
    </row>
    <row r="100" spans="2:8" s="318" customFormat="1" ht="62.45" customHeight="1" x14ac:dyDescent="0.2">
      <c r="B100" s="315">
        <v>3</v>
      </c>
      <c r="C100" s="358" t="s">
        <v>32</v>
      </c>
      <c r="D100" s="366"/>
      <c r="E100" s="359" t="s">
        <v>33</v>
      </c>
      <c r="F100" s="360"/>
      <c r="G100" s="316"/>
      <c r="H100" s="317"/>
    </row>
    <row r="101" spans="2:8" s="318" customFormat="1" ht="38.450000000000003" customHeight="1" x14ac:dyDescent="0.2">
      <c r="B101" s="315">
        <v>3</v>
      </c>
      <c r="C101" s="358" t="s">
        <v>34</v>
      </c>
      <c r="D101" s="366"/>
      <c r="E101" s="359" t="s">
        <v>35</v>
      </c>
      <c r="F101" s="360"/>
      <c r="G101" s="316"/>
      <c r="H101" s="317"/>
    </row>
    <row r="102" spans="2:8" ht="59.25" customHeight="1" x14ac:dyDescent="0.2">
      <c r="B102" s="319">
        <v>5</v>
      </c>
      <c r="C102" s="357" t="s">
        <v>36</v>
      </c>
      <c r="D102" s="358"/>
      <c r="E102" s="359" t="s">
        <v>375</v>
      </c>
      <c r="F102" s="360"/>
      <c r="G102" s="296"/>
      <c r="H102" s="297"/>
    </row>
    <row r="103" spans="2:8" ht="59.25" customHeight="1" x14ac:dyDescent="0.2">
      <c r="B103" s="319">
        <v>5</v>
      </c>
      <c r="C103" s="357" t="s">
        <v>37</v>
      </c>
      <c r="D103" s="358"/>
      <c r="E103" s="359" t="s">
        <v>38</v>
      </c>
      <c r="F103" s="360"/>
      <c r="G103" s="296"/>
      <c r="H103" s="297"/>
    </row>
    <row r="104" spans="2:8" ht="59.25" customHeight="1" x14ac:dyDescent="0.2">
      <c r="B104" s="319">
        <v>5</v>
      </c>
      <c r="C104" s="357" t="s">
        <v>39</v>
      </c>
      <c r="D104" s="358"/>
      <c r="E104" s="359" t="s">
        <v>40</v>
      </c>
      <c r="F104" s="360"/>
      <c r="G104" s="296"/>
      <c r="H104" s="297"/>
    </row>
    <row r="105" spans="2:8" ht="59.25" customHeight="1" x14ac:dyDescent="0.2">
      <c r="B105" s="319">
        <v>5</v>
      </c>
      <c r="C105" s="357" t="s">
        <v>41</v>
      </c>
      <c r="D105" s="358"/>
      <c r="E105" s="359" t="s">
        <v>40</v>
      </c>
      <c r="F105" s="360"/>
      <c r="G105" s="296"/>
      <c r="H105" s="297"/>
    </row>
    <row r="106" spans="2:8" ht="47.45" customHeight="1" x14ac:dyDescent="0.2">
      <c r="B106" s="319">
        <v>5</v>
      </c>
      <c r="C106" s="357" t="s">
        <v>42</v>
      </c>
      <c r="D106" s="358"/>
      <c r="E106" s="359" t="s">
        <v>43</v>
      </c>
      <c r="F106" s="360"/>
      <c r="G106" s="296"/>
      <c r="H106" s="297"/>
    </row>
    <row r="107" spans="2:8" ht="45.75" customHeight="1" x14ac:dyDescent="0.2">
      <c r="B107" s="319">
        <v>5</v>
      </c>
      <c r="C107" s="357" t="s">
        <v>44</v>
      </c>
      <c r="D107" s="358"/>
      <c r="E107" s="359" t="s">
        <v>45</v>
      </c>
      <c r="F107" s="360"/>
      <c r="G107" s="296"/>
      <c r="H107" s="297"/>
    </row>
    <row r="108" spans="2:8" ht="32.450000000000003" customHeight="1" x14ac:dyDescent="0.2">
      <c r="B108" s="319">
        <v>5</v>
      </c>
      <c r="C108" s="357" t="s">
        <v>46</v>
      </c>
      <c r="D108" s="358"/>
      <c r="E108" s="359" t="s">
        <v>47</v>
      </c>
      <c r="F108" s="360"/>
      <c r="G108" s="296"/>
      <c r="H108" s="297"/>
    </row>
    <row r="109" spans="2:8" ht="33.75" customHeight="1" x14ac:dyDescent="0.2">
      <c r="B109" s="319">
        <v>5</v>
      </c>
      <c r="C109" s="357" t="s">
        <v>48</v>
      </c>
      <c r="D109" s="358"/>
      <c r="E109" s="359" t="s">
        <v>49</v>
      </c>
      <c r="F109" s="360"/>
      <c r="G109" s="296"/>
      <c r="H109" s="297"/>
    </row>
    <row r="110" spans="2:8" ht="33.75" customHeight="1" x14ac:dyDescent="0.2">
      <c r="B110" s="319">
        <v>5</v>
      </c>
      <c r="C110" s="357" t="s">
        <v>50</v>
      </c>
      <c r="D110" s="358"/>
      <c r="E110" s="359" t="s">
        <v>51</v>
      </c>
      <c r="F110" s="360"/>
      <c r="G110" s="296"/>
      <c r="H110" s="297"/>
    </row>
    <row r="111" spans="2:8" x14ac:dyDescent="0.2">
      <c r="B111" s="319">
        <v>5</v>
      </c>
      <c r="C111" s="357" t="s">
        <v>52</v>
      </c>
      <c r="D111" s="358"/>
      <c r="E111" s="359" t="s">
        <v>53</v>
      </c>
      <c r="F111" s="360"/>
      <c r="G111" s="296"/>
      <c r="H111" s="297"/>
    </row>
    <row r="112" spans="2:8" ht="24.95" customHeight="1" x14ac:dyDescent="0.2">
      <c r="B112" s="319">
        <v>8</v>
      </c>
      <c r="C112" s="357" t="s">
        <v>54</v>
      </c>
      <c r="D112" s="358"/>
      <c r="E112" s="359" t="s">
        <v>55</v>
      </c>
      <c r="F112" s="360"/>
      <c r="G112" s="296"/>
      <c r="H112" s="297"/>
    </row>
    <row r="113" spans="2:8" ht="46.5" customHeight="1" x14ac:dyDescent="0.2">
      <c r="B113" s="319">
        <v>8</v>
      </c>
      <c r="C113" s="357" t="s">
        <v>56</v>
      </c>
      <c r="D113" s="358"/>
      <c r="E113" s="359" t="s">
        <v>57</v>
      </c>
      <c r="F113" s="360"/>
      <c r="G113" s="296"/>
      <c r="H113" s="297"/>
    </row>
    <row r="114" spans="2:8" ht="46.5" customHeight="1" x14ac:dyDescent="0.2">
      <c r="B114" s="319">
        <v>8</v>
      </c>
      <c r="C114" s="357" t="s">
        <v>58</v>
      </c>
      <c r="D114" s="358"/>
      <c r="E114" s="359" t="s">
        <v>59</v>
      </c>
      <c r="F114" s="360"/>
      <c r="G114" s="296"/>
      <c r="H114" s="297"/>
    </row>
    <row r="115" spans="2:8" s="318" customFormat="1" ht="82.5" customHeight="1" x14ac:dyDescent="0.2">
      <c r="B115" s="315">
        <v>8</v>
      </c>
      <c r="C115" s="357" t="s">
        <v>60</v>
      </c>
      <c r="D115" s="358"/>
      <c r="E115" s="359" t="s">
        <v>61</v>
      </c>
      <c r="F115" s="360"/>
      <c r="G115" s="316"/>
      <c r="H115" s="317"/>
    </row>
    <row r="116" spans="2:8" s="318" customFormat="1" ht="33.950000000000003" customHeight="1" x14ac:dyDescent="0.2">
      <c r="B116" s="315">
        <v>8</v>
      </c>
      <c r="C116" s="357" t="s">
        <v>62</v>
      </c>
      <c r="D116" s="358"/>
      <c r="E116" s="359" t="s">
        <v>63</v>
      </c>
      <c r="F116" s="360"/>
      <c r="G116" s="316"/>
      <c r="H116" s="317"/>
    </row>
    <row r="117" spans="2:8" s="318" customFormat="1" ht="33.950000000000003" customHeight="1" x14ac:dyDescent="0.2">
      <c r="B117" s="315">
        <v>8</v>
      </c>
      <c r="C117" s="357" t="s">
        <v>64</v>
      </c>
      <c r="D117" s="358"/>
      <c r="E117" s="359" t="s">
        <v>65</v>
      </c>
      <c r="F117" s="360"/>
      <c r="G117" s="316"/>
      <c r="H117" s="317"/>
    </row>
    <row r="118" spans="2:8" s="318" customFormat="1" ht="33.950000000000003" customHeight="1" x14ac:dyDescent="0.2">
      <c r="B118" s="315">
        <v>8</v>
      </c>
      <c r="C118" s="357" t="s">
        <v>66</v>
      </c>
      <c r="D118" s="358"/>
      <c r="E118" s="359" t="s">
        <v>67</v>
      </c>
      <c r="F118" s="360"/>
      <c r="G118" s="316"/>
      <c r="H118" s="317"/>
    </row>
    <row r="119" spans="2:8" s="318" customFormat="1" ht="46.5" customHeight="1" x14ac:dyDescent="0.2">
      <c r="B119" s="315">
        <v>8</v>
      </c>
      <c r="C119" s="357" t="s">
        <v>68</v>
      </c>
      <c r="D119" s="358"/>
      <c r="E119" s="359" t="s">
        <v>69</v>
      </c>
      <c r="F119" s="360"/>
      <c r="G119" s="316"/>
      <c r="H119" s="317"/>
    </row>
    <row r="120" spans="2:8" ht="6.75" customHeight="1" thickBot="1" x14ac:dyDescent="0.25">
      <c r="B120" s="295"/>
      <c r="C120" s="389"/>
      <c r="D120" s="390"/>
      <c r="E120" s="391"/>
      <c r="F120" s="392"/>
      <c r="G120" s="296"/>
      <c r="H120" s="297"/>
    </row>
    <row r="121" spans="2:8" ht="15" thickTop="1" x14ac:dyDescent="0.2">
      <c r="B121" s="295"/>
      <c r="C121" s="320"/>
      <c r="D121" s="320"/>
      <c r="E121" s="321"/>
      <c r="F121" s="321"/>
      <c r="G121" s="296"/>
      <c r="H121" s="297"/>
    </row>
    <row r="122" spans="2:8" ht="15" thickBot="1" x14ac:dyDescent="0.25">
      <c r="B122" s="322"/>
      <c r="C122" s="323"/>
      <c r="D122" s="323"/>
      <c r="E122" s="323"/>
      <c r="F122" s="323"/>
      <c r="G122" s="323"/>
      <c r="H122" s="324"/>
    </row>
    <row r="123" spans="2:8" x14ac:dyDescent="0.2"/>
    <row r="124" spans="2:8" x14ac:dyDescent="0.2"/>
    <row r="125" spans="2:8" x14ac:dyDescent="0.2"/>
    <row r="126" spans="2:8" x14ac:dyDescent="0.2">
      <c r="B126" s="325" t="s">
        <v>72</v>
      </c>
    </row>
    <row r="127" spans="2:8" ht="48" customHeight="1" x14ac:dyDescent="0.2">
      <c r="B127" s="355"/>
      <c r="C127" s="355"/>
    </row>
    <row r="128" spans="2:8" x14ac:dyDescent="0.2">
      <c r="B128" s="356"/>
      <c r="C128" s="356"/>
    </row>
    <row r="129" s="278" customFormat="1" x14ac:dyDescent="0.2"/>
  </sheetData>
  <sheetProtection formatCells="0" formatColumns="0" formatRows="0"/>
  <autoFilter ref="B85:H119" xr:uid="{00000000-0009-0000-0000-000000000000}">
    <filterColumn colId="1" showButton="0"/>
    <filterColumn colId="3" showButton="0"/>
  </autoFilter>
  <mergeCells count="171">
    <mergeCell ref="B2:H2"/>
    <mergeCell ref="B4:H5"/>
    <mergeCell ref="B6:H6"/>
    <mergeCell ref="B7:H7"/>
    <mergeCell ref="C85:D85"/>
    <mergeCell ref="E85:F85"/>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 ref="C119:D119"/>
    <mergeCell ref="E119:F119"/>
    <mergeCell ref="C120:D120"/>
    <mergeCell ref="E120:F120"/>
    <mergeCell ref="C118:D118"/>
    <mergeCell ref="E118:F118"/>
    <mergeCell ref="C117:D117"/>
    <mergeCell ref="E117:F117"/>
    <mergeCell ref="C115:D115"/>
    <mergeCell ref="E115:F115"/>
    <mergeCell ref="C116:D116"/>
    <mergeCell ref="E116:F116"/>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C37:D37"/>
    <mergeCell ref="E37:F37"/>
    <mergeCell ref="C38:D38"/>
    <mergeCell ref="E38:F38"/>
    <mergeCell ref="C114:D114"/>
    <mergeCell ref="E114:F114"/>
    <mergeCell ref="C102:D102"/>
    <mergeCell ref="E102:F102"/>
    <mergeCell ref="C104:D104"/>
    <mergeCell ref="E104:F104"/>
    <mergeCell ref="C105:D105"/>
    <mergeCell ref="E105:F105"/>
    <mergeCell ref="C95:D95"/>
    <mergeCell ref="E95:F95"/>
    <mergeCell ref="C97:D97"/>
    <mergeCell ref="E97:F97"/>
    <mergeCell ref="C96:D96"/>
    <mergeCell ref="C101:D101"/>
    <mergeCell ref="E101:F101"/>
    <mergeCell ref="C100:D100"/>
    <mergeCell ref="E100:F100"/>
    <mergeCell ref="C99:D99"/>
    <mergeCell ref="E99:F99"/>
    <mergeCell ref="C98:D98"/>
    <mergeCell ref="E98:F98"/>
    <mergeCell ref="C40:D40"/>
    <mergeCell ref="E40:F40"/>
    <mergeCell ref="C41:D41"/>
    <mergeCell ref="E41:F41"/>
    <mergeCell ref="C55:D55"/>
    <mergeCell ref="E55:F55"/>
    <mergeCell ref="E96:F96"/>
    <mergeCell ref="C88:D88"/>
    <mergeCell ref="E88:F88"/>
    <mergeCell ref="B75:H75"/>
    <mergeCell ref="B77:H77"/>
    <mergeCell ref="C47:D47"/>
    <mergeCell ref="E47:F47"/>
    <mergeCell ref="C48:D48"/>
    <mergeCell ref="E48:F48"/>
    <mergeCell ref="E89:F89"/>
    <mergeCell ref="E86:F86"/>
    <mergeCell ref="C87:D87"/>
    <mergeCell ref="E87:F87"/>
    <mergeCell ref="E92:F92"/>
    <mergeCell ref="C86:D86"/>
    <mergeCell ref="E69:F69"/>
    <mergeCell ref="B79:H79"/>
    <mergeCell ref="C39:D39"/>
    <mergeCell ref="E39:F39"/>
    <mergeCell ref="B43:H43"/>
    <mergeCell ref="C50:D50"/>
    <mergeCell ref="E50:F50"/>
    <mergeCell ref="C51:D51"/>
    <mergeCell ref="E51:F51"/>
    <mergeCell ref="C52:D52"/>
    <mergeCell ref="E52:F52"/>
    <mergeCell ref="C56:D56"/>
    <mergeCell ref="E56:F56"/>
    <mergeCell ref="C57:D57"/>
    <mergeCell ref="E57:F57"/>
    <mergeCell ref="C53:D53"/>
    <mergeCell ref="E53:F53"/>
    <mergeCell ref="C54:D54"/>
    <mergeCell ref="E54:F54"/>
    <mergeCell ref="C49:D49"/>
    <mergeCell ref="E49:F49"/>
    <mergeCell ref="C93:D93"/>
    <mergeCell ref="C70:D70"/>
    <mergeCell ref="E70:F70"/>
    <mergeCell ref="C109:D109"/>
    <mergeCell ref="E109:F109"/>
    <mergeCell ref="C110:D110"/>
    <mergeCell ref="E110:F110"/>
    <mergeCell ref="C106:D106"/>
    <mergeCell ref="E106:F106"/>
    <mergeCell ref="C107:D107"/>
    <mergeCell ref="E107:F107"/>
    <mergeCell ref="C108:D108"/>
    <mergeCell ref="E108:F108"/>
    <mergeCell ref="C103:D103"/>
    <mergeCell ref="E103:F103"/>
    <mergeCell ref="E93:F93"/>
    <mergeCell ref="C94:D94"/>
    <mergeCell ref="E94:F94"/>
    <mergeCell ref="C90:D90"/>
    <mergeCell ref="E90:F90"/>
    <mergeCell ref="C91:D91"/>
    <mergeCell ref="E91:F91"/>
    <mergeCell ref="C92:D92"/>
    <mergeCell ref="C89:D89"/>
    <mergeCell ref="B12:H12"/>
    <mergeCell ref="B127:C127"/>
    <mergeCell ref="B128:C128"/>
    <mergeCell ref="C111:D111"/>
    <mergeCell ref="E111:F111"/>
    <mergeCell ref="C65:D65"/>
    <mergeCell ref="E65:F65"/>
    <mergeCell ref="C66:D66"/>
    <mergeCell ref="E66:F66"/>
    <mergeCell ref="C67:D67"/>
    <mergeCell ref="E67:F67"/>
    <mergeCell ref="C113:D113"/>
    <mergeCell ref="E113:F113"/>
    <mergeCell ref="C112:D112"/>
    <mergeCell ref="E112:F112"/>
    <mergeCell ref="C71:D71"/>
    <mergeCell ref="E71:F71"/>
    <mergeCell ref="C72:D72"/>
    <mergeCell ref="E72:F72"/>
    <mergeCell ref="C73:D73"/>
    <mergeCell ref="E73:F73"/>
    <mergeCell ref="C68:D68"/>
    <mergeCell ref="E68:F68"/>
    <mergeCell ref="C69:D69"/>
  </mergeCells>
  <pageMargins left="0.7" right="0.7" top="0.86124999999999996" bottom="0.75" header="0.3" footer="0.3"/>
  <pageSetup scale="53" orientation="portrait" r:id="rId1"/>
  <headerFooter>
    <oddHeader xml:space="preserve">&amp;C&amp;"Verdana,Negrita"&amp;12&amp;K04-016
MATRIZ DE RIESGOS INTEGRAL&amp;R&amp;G </oddHeader>
    <oddFooter xml:space="preserve">&amp;L
Dirección: Calle 24A No. 59-42 Torre 4 Piso 3 
Centro Empresarial Sarmiento Angulo
Conmutador: (+601) 307 8038
Línea gratuita: 01 8000 119703&amp;R[Página] de &amp;N
FOR-GMI-121-038 
27/01/2026 Version: 07
</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FC23"/>
  <sheetViews>
    <sheetView showGridLines="0" tabSelected="1" view="pageLayout" topLeftCell="A2" zoomScaleNormal="85" workbookViewId="0">
      <selection activeCell="A21" sqref="A21"/>
    </sheetView>
  </sheetViews>
  <sheetFormatPr baseColWidth="10" defaultColWidth="0" defaultRowHeight="15" zeroHeight="1" x14ac:dyDescent="0.25"/>
  <cols>
    <col min="1" max="1" width="26.42578125" customWidth="1"/>
    <col min="2" max="2" width="29.42578125" customWidth="1"/>
    <col min="3" max="3" width="10.85546875" customWidth="1"/>
    <col min="4" max="4" width="27.42578125" customWidth="1"/>
    <col min="5" max="5" width="10.85546875" customWidth="1"/>
    <col min="6" max="6" width="14.42578125" customWidth="1"/>
    <col min="7" max="10" width="10.85546875" customWidth="1"/>
    <col min="11" max="11" width="7" customWidth="1"/>
    <col min="12" max="12" width="3.85546875" customWidth="1"/>
    <col min="13" max="16383" width="10.85546875" hidden="1"/>
    <col min="16384" max="16384" width="1.42578125" hidden="1" customWidth="1"/>
  </cols>
  <sheetData>
    <row r="1" spans="1:11" s="273" customFormat="1" ht="37.5" customHeight="1" x14ac:dyDescent="0.2">
      <c r="A1" s="442"/>
      <c r="B1" s="483" t="str">
        <f>+'2 CONTEXTO E IDENTIFICACIÓN'!A1</f>
        <v>MAPA DE RIESGOS</v>
      </c>
      <c r="C1" s="453"/>
      <c r="D1" s="454"/>
      <c r="F1" s="340" t="str">
        <f>+'2 CONTEXTO E IDENTIFICACIÓN'!$I$4</f>
        <v>Elaboración o Actualización:</v>
      </c>
      <c r="G1" s="205">
        <f>'2 CONTEXTO E IDENTIFICACIÓN'!J4</f>
        <v>0</v>
      </c>
      <c r="H1" s="13"/>
      <c r="I1" s="13"/>
    </row>
    <row r="2" spans="1:11" s="273" customFormat="1" ht="37.5" customHeight="1" x14ac:dyDescent="0.2">
      <c r="A2" s="442"/>
      <c r="B2" s="484"/>
      <c r="C2" s="34" t="str">
        <f>+'2 CONTEXTO E IDENTIFICACIÓN'!A2</f>
        <v>VERSIÓN:</v>
      </c>
      <c r="D2" s="34">
        <f>'2 CONTEXTO E IDENTIFICACIÓN'!B2</f>
        <v>0</v>
      </c>
      <c r="F2" s="197" t="str">
        <f>+'2 CONTEXTO E IDENTIFICACIÓN'!$E$5</f>
        <v xml:space="preserve">Vigencia: </v>
      </c>
      <c r="G2" s="195">
        <f>'2 CONTEXTO E IDENTIFICACIÓN'!G5</f>
        <v>0</v>
      </c>
      <c r="H2" s="196" t="s">
        <v>80</v>
      </c>
      <c r="I2" s="193">
        <f>'2 CONTEXTO E IDENTIFICACIÓN'!J5</f>
        <v>0</v>
      </c>
    </row>
    <row r="3" spans="1:11" s="273" customFormat="1" ht="8.25" customHeight="1" x14ac:dyDescent="0.2">
      <c r="A3" s="330"/>
      <c r="B3" s="330"/>
      <c r="C3" s="330"/>
      <c r="D3" s="35"/>
      <c r="F3" s="346"/>
    </row>
    <row r="4" spans="1:11" s="4" customFormat="1" ht="14.45" customHeight="1" x14ac:dyDescent="0.25">
      <c r="A4" s="15" t="s">
        <v>75</v>
      </c>
      <c r="B4" s="470">
        <f>'2 CONTEXTO E IDENTIFICACIÓN'!B4</f>
        <v>0</v>
      </c>
      <c r="C4" s="470"/>
      <c r="D4" s="470"/>
      <c r="E4" s="113"/>
      <c r="F4" s="114"/>
    </row>
    <row r="5" spans="1:11" ht="15.75" thickBot="1" x14ac:dyDescent="0.3">
      <c r="A5" s="15" t="s">
        <v>76</v>
      </c>
      <c r="B5" s="470">
        <f>'2 CONTEXTO E IDENTIFICACIÓN'!F4</f>
        <v>0</v>
      </c>
      <c r="C5" s="471"/>
      <c r="D5" s="471"/>
    </row>
    <row r="6" spans="1:11" ht="15.75" thickBot="1" x14ac:dyDescent="0.3">
      <c r="A6" s="532" t="s">
        <v>345</v>
      </c>
      <c r="B6" s="533"/>
      <c r="C6" s="533"/>
      <c r="D6" s="533"/>
      <c r="E6" s="533"/>
      <c r="F6" s="533"/>
      <c r="G6" s="533"/>
      <c r="H6" s="533"/>
      <c r="I6" s="533"/>
      <c r="J6" s="533"/>
      <c r="K6" s="534"/>
    </row>
    <row r="7" spans="1:11" ht="6" customHeight="1" thickBot="1" x14ac:dyDescent="0.3">
      <c r="A7" s="532"/>
      <c r="B7" s="533"/>
      <c r="C7" s="533"/>
      <c r="D7" s="533"/>
      <c r="E7" s="533"/>
      <c r="F7" s="533"/>
      <c r="G7" s="533"/>
      <c r="H7" s="533"/>
      <c r="I7" s="533"/>
      <c r="J7" s="533"/>
      <c r="K7" s="534"/>
    </row>
    <row r="8" spans="1:11" ht="34.5" customHeight="1" x14ac:dyDescent="0.25">
      <c r="A8" s="535" t="s">
        <v>346</v>
      </c>
      <c r="B8" s="536"/>
      <c r="C8" s="536"/>
      <c r="D8" s="536"/>
      <c r="E8" s="536"/>
      <c r="F8" s="536"/>
      <c r="G8" s="536"/>
      <c r="H8" s="536"/>
      <c r="I8" s="536"/>
      <c r="J8" s="536"/>
      <c r="K8" s="537"/>
    </row>
    <row r="9" spans="1:11" ht="18.75" customHeight="1" x14ac:dyDescent="0.25">
      <c r="A9" s="541" t="s">
        <v>347</v>
      </c>
      <c r="B9" s="542"/>
      <c r="C9" s="542"/>
      <c r="D9" s="542"/>
      <c r="E9" s="542"/>
      <c r="F9" s="542"/>
      <c r="G9" s="542"/>
      <c r="H9" s="542"/>
      <c r="I9" s="542"/>
      <c r="J9" s="542"/>
      <c r="K9" s="543"/>
    </row>
    <row r="10" spans="1:11" ht="34.5" customHeight="1" x14ac:dyDescent="0.25">
      <c r="A10" s="538" t="s">
        <v>348</v>
      </c>
      <c r="B10" s="539"/>
      <c r="C10" s="539"/>
      <c r="D10" s="539"/>
      <c r="E10" s="539"/>
      <c r="F10" s="539"/>
      <c r="G10" s="539"/>
      <c r="H10" s="539"/>
      <c r="I10" s="539"/>
      <c r="J10" s="539"/>
      <c r="K10" s="540"/>
    </row>
    <row r="11" spans="1:11" ht="50.25" customHeight="1" thickBot="1" x14ac:dyDescent="0.3">
      <c r="A11" s="547" t="s">
        <v>349</v>
      </c>
      <c r="B11" s="548"/>
      <c r="C11" s="548"/>
      <c r="D11" s="548"/>
      <c r="E11" s="548"/>
      <c r="F11" s="548"/>
      <c r="G11" s="548"/>
      <c r="H11" s="548"/>
      <c r="I11" s="548"/>
      <c r="J11" s="548"/>
      <c r="K11" s="549"/>
    </row>
    <row r="12" spans="1:11" x14ac:dyDescent="0.25">
      <c r="A12" s="115"/>
      <c r="B12" s="115"/>
      <c r="C12" s="115"/>
      <c r="D12" s="115"/>
      <c r="E12" s="115"/>
      <c r="F12" s="115"/>
      <c r="G12" s="115"/>
      <c r="H12" s="115"/>
      <c r="I12" s="115"/>
      <c r="J12" s="115"/>
      <c r="K12" s="115"/>
    </row>
    <row r="13" spans="1:11" s="117" customFormat="1" ht="38.25" x14ac:dyDescent="0.25">
      <c r="A13" s="116"/>
      <c r="B13" s="544" t="s">
        <v>350</v>
      </c>
      <c r="C13" s="545"/>
      <c r="D13" s="546" t="s">
        <v>351</v>
      </c>
      <c r="E13" s="546"/>
      <c r="G13" s="64" t="s">
        <v>299</v>
      </c>
    </row>
    <row r="14" spans="1:11" x14ac:dyDescent="0.25">
      <c r="A14" s="118" t="s">
        <v>352</v>
      </c>
      <c r="B14" s="119">
        <f>+COUNTIF('8 MAPA RIESGOS'!$G$9:$G$28,G14)</f>
        <v>0</v>
      </c>
      <c r="C14" s="120">
        <f>+B14/$B$18</f>
        <v>0</v>
      </c>
      <c r="D14" s="119">
        <f>+COUNTIF('8 MAPA RIESGOS'!$L$9:$L$28,G14)</f>
        <v>0</v>
      </c>
      <c r="E14" s="120">
        <f>+D14/$D$18</f>
        <v>0</v>
      </c>
      <c r="G14" s="94" t="s">
        <v>297</v>
      </c>
    </row>
    <row r="15" spans="1:11" x14ac:dyDescent="0.25">
      <c r="A15" s="118" t="s">
        <v>353</v>
      </c>
      <c r="B15" s="119">
        <f>+COUNTIF('8 MAPA RIESGOS'!$G$9:$G$28,G15)</f>
        <v>0</v>
      </c>
      <c r="C15" s="120">
        <f t="shared" ref="C15:C18" si="0">+B15/$B$18</f>
        <v>0</v>
      </c>
      <c r="D15" s="119">
        <f>+COUNTIF('8 MAPA RIESGOS'!$L$9:$L$28,G15)</f>
        <v>0</v>
      </c>
      <c r="E15" s="120">
        <f t="shared" ref="E15:E18" si="1">+D15/$D$18</f>
        <v>0</v>
      </c>
      <c r="G15" s="77" t="s">
        <v>296</v>
      </c>
    </row>
    <row r="16" spans="1:11" x14ac:dyDescent="0.25">
      <c r="A16" s="118" t="s">
        <v>354</v>
      </c>
      <c r="B16" s="119">
        <f>+COUNTIF('8 MAPA RIESGOS'!$G$9:$G$28,G16)</f>
        <v>1</v>
      </c>
      <c r="C16" s="120">
        <f t="shared" si="0"/>
        <v>1</v>
      </c>
      <c r="D16" s="119">
        <f>+COUNTIF('8 MAPA RIESGOS'!$L$9:$L$28,G16)</f>
        <v>1</v>
      </c>
      <c r="E16" s="120">
        <f t="shared" si="1"/>
        <v>1</v>
      </c>
      <c r="G16" s="81" t="s">
        <v>278</v>
      </c>
    </row>
    <row r="17" spans="1:7" x14ac:dyDescent="0.25">
      <c r="A17" s="118" t="s">
        <v>355</v>
      </c>
      <c r="B17" s="119">
        <f>+COUNTIF('8 MAPA RIESGOS'!$G$9:$G$28,G17)</f>
        <v>0</v>
      </c>
      <c r="C17" s="120">
        <f t="shared" si="0"/>
        <v>0</v>
      </c>
      <c r="D17" s="119">
        <f>+COUNTIF('8 MAPA RIESGOS'!$L$9:$L$28,G17)</f>
        <v>0</v>
      </c>
      <c r="E17" s="120">
        <f t="shared" si="1"/>
        <v>0</v>
      </c>
      <c r="G17" s="85" t="s">
        <v>298</v>
      </c>
    </row>
    <row r="18" spans="1:7" x14ac:dyDescent="0.25">
      <c r="A18" s="118" t="s">
        <v>356</v>
      </c>
      <c r="B18" s="119">
        <f>+SUM(B14:B17)</f>
        <v>1</v>
      </c>
      <c r="C18" s="120">
        <f t="shared" si="0"/>
        <v>1</v>
      </c>
      <c r="D18" s="119">
        <f>+SUM(D14:D17)</f>
        <v>1</v>
      </c>
      <c r="E18" s="120">
        <f t="shared" si="1"/>
        <v>1</v>
      </c>
    </row>
    <row r="19" spans="1:7" x14ac:dyDescent="0.25"/>
    <row r="20" spans="1:7" s="121" customFormat="1" x14ac:dyDescent="0.25">
      <c r="B20" s="122" t="s">
        <v>350</v>
      </c>
      <c r="D20" s="122" t="s">
        <v>351</v>
      </c>
    </row>
    <row r="21" spans="1:7" s="121" customFormat="1" ht="41.45" customHeight="1" x14ac:dyDescent="0.25">
      <c r="B21" s="123" t="str">
        <f>+IF((B14/B18)&gt;=0.2,G14,+IF(((B14/B18)+(B15/B18))&gt;=0.3,G15,+IF(((B14/B18)+(B15/B18)+(B16/B18))&gt;=0.4,G16,+IF((B14/B18)+(B15/B18)+(B16/B18)+(B17/B18)&gt;=0.5,G17,""))))</f>
        <v>Moderado</v>
      </c>
      <c r="D21" s="123" t="str">
        <f>+IF((D14/D18)&gt;=0.2,G14,+IF(((D14/D18)+(D15/D18))&gt;=0.3,G15,+IF(((D14/D18)+(D15/D18)+(D16/D18))&gt;=0.4,G16,+IF((D14/D18)+(D15/D18)+(D16/D18)+(D17/D18)&gt;=0.5,G17,""))))</f>
        <v>Moderado</v>
      </c>
    </row>
    <row r="22" spans="1:7" x14ac:dyDescent="0.25"/>
    <row r="23" spans="1:7" x14ac:dyDescent="0.25"/>
  </sheetData>
  <sheetProtection sheet="1" formatCells="0" formatColumns="0" formatRows="0"/>
  <mergeCells count="13">
    <mergeCell ref="B13:C13"/>
    <mergeCell ref="D13:E13"/>
    <mergeCell ref="A11:K11"/>
    <mergeCell ref="A6:K6"/>
    <mergeCell ref="B4:D4"/>
    <mergeCell ref="B5:D5"/>
    <mergeCell ref="A1:A2"/>
    <mergeCell ref="A7:K7"/>
    <mergeCell ref="A8:K8"/>
    <mergeCell ref="A10:K10"/>
    <mergeCell ref="A9:K9"/>
    <mergeCell ref="B1:B2"/>
    <mergeCell ref="C1:D1"/>
  </mergeCells>
  <conditionalFormatting sqref="B21:D21">
    <cfRule type="containsText" dxfId="3" priority="1" operator="containsText" text="Bajo">
      <formula>NOT(ISERROR(SEARCH("Bajo",B21)))</formula>
    </cfRule>
    <cfRule type="containsText" dxfId="2" priority="2" operator="containsText" text="Moderado">
      <formula>NOT(ISERROR(SEARCH("Moderado",B21)))</formula>
    </cfRule>
    <cfRule type="containsText" dxfId="1" priority="3" operator="containsText" text="Alto">
      <formula>NOT(ISERROR(SEARCH("Alto",B21)))</formula>
    </cfRule>
    <cfRule type="containsText" dxfId="0" priority="4" operator="containsText" text="Extremo">
      <formula>NOT(ISERROR(SEARCH("Extremo",B21)))</formula>
    </cfRule>
  </conditionalFormatting>
  <pageMargins left="0.7" right="0.7" top="1.15625" bottom="0.75" header="0.3" footer="0.3"/>
  <pageSetup paperSize="5" scale="92" orientation="landscape" r:id="rId1"/>
  <headerFooter>
    <oddHeader>&amp;C
&amp;"-,Negrita"&amp;K04-017MATRIZ INTEGRAL DE RIESGOS&amp;R&amp;G</oddHeader>
    <oddFooter>&amp;L&amp;8Dirección: Calle 24A No. 59-42 Torre 4 Piso 3 
Centro Empresarial Sarmiento Angulo
Conmutador: (+601) 307 8038
Matriz de propiedad y autoría de: Olga Yaneth Aragón Sánchez&amp;R&amp;8[Página] de &amp;N
FOR-GMI-121-038 
27/01/2026 Version: 07</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2"/>
  <sheetViews>
    <sheetView showGridLines="0" view="pageBreakPreview" zoomScale="60" zoomScaleNormal="55" zoomScalePageLayoutView="55" workbookViewId="0">
      <selection activeCell="E10" sqref="E10"/>
    </sheetView>
  </sheetViews>
  <sheetFormatPr baseColWidth="10" defaultColWidth="30.42578125" defaultRowHeight="14.25" x14ac:dyDescent="0.25"/>
  <cols>
    <col min="1" max="1" width="27.140625" style="4" customWidth="1"/>
    <col min="2" max="2" width="24.42578125" style="4" customWidth="1"/>
    <col min="3" max="3" width="28.85546875" style="4" customWidth="1"/>
    <col min="4" max="4" width="21.28515625" style="4" customWidth="1"/>
    <col min="5" max="5" width="70.7109375" style="4" customWidth="1"/>
    <col min="6" max="6" width="21.42578125" style="4" customWidth="1"/>
    <col min="7" max="7" width="34" style="4" customWidth="1"/>
    <col min="8" max="8" width="51.42578125" style="4" customWidth="1"/>
    <col min="9" max="9" width="28.42578125" style="4" customWidth="1"/>
    <col min="10" max="10" width="43" style="4" customWidth="1"/>
    <col min="11" max="11" width="56.42578125" style="4" customWidth="1"/>
    <col min="12" max="12" width="12.5703125" style="4" customWidth="1"/>
    <col min="13" max="38" width="0" style="4" hidden="1" customWidth="1"/>
    <col min="39" max="16384" width="30.42578125" style="4"/>
  </cols>
  <sheetData>
    <row r="1" spans="1:11" s="273" customFormat="1" ht="36.950000000000003" customHeight="1" x14ac:dyDescent="0.2">
      <c r="A1" s="419" t="s">
        <v>73</v>
      </c>
      <c r="B1" s="419"/>
      <c r="C1" s="419"/>
      <c r="D1" s="419"/>
      <c r="E1" s="419"/>
      <c r="F1" s="419"/>
      <c r="G1" s="419"/>
      <c r="H1" s="419"/>
      <c r="I1" s="419"/>
      <c r="J1" s="419"/>
      <c r="K1" s="419"/>
    </row>
    <row r="2" spans="1:11" s="273" customFormat="1" ht="37.5" customHeight="1" x14ac:dyDescent="0.2">
      <c r="A2" s="274" t="s">
        <v>74</v>
      </c>
      <c r="B2" s="274"/>
      <c r="C2" s="415"/>
      <c r="D2" s="416"/>
      <c r="E2" s="416"/>
      <c r="F2" s="416"/>
      <c r="G2" s="416"/>
      <c r="H2" s="416"/>
      <c r="I2" s="416"/>
      <c r="J2" s="416"/>
      <c r="K2" s="417"/>
    </row>
    <row r="3" spans="1:11" s="273" customFormat="1" ht="3.95" customHeight="1" x14ac:dyDescent="0.2">
      <c r="A3" s="420"/>
      <c r="B3" s="420"/>
      <c r="C3" s="420"/>
      <c r="D3" s="420"/>
      <c r="E3" s="420"/>
      <c r="F3" s="420"/>
      <c r="G3" s="420"/>
      <c r="H3" s="420"/>
      <c r="I3" s="420"/>
      <c r="J3" s="420"/>
      <c r="K3" s="420"/>
    </row>
    <row r="4" spans="1:11" ht="27" customHeight="1" x14ac:dyDescent="0.25">
      <c r="A4" s="228" t="s">
        <v>75</v>
      </c>
      <c r="B4" s="275"/>
      <c r="C4" s="206"/>
      <c r="D4" s="276"/>
      <c r="E4" s="228" t="s">
        <v>76</v>
      </c>
      <c r="F4" s="276"/>
      <c r="G4" s="421"/>
      <c r="H4" s="422"/>
      <c r="I4" s="277" t="s">
        <v>12</v>
      </c>
      <c r="J4" s="263"/>
      <c r="K4" s="264"/>
    </row>
    <row r="5" spans="1:11" ht="30" x14ac:dyDescent="0.25">
      <c r="A5" s="228" t="s">
        <v>77</v>
      </c>
      <c r="B5" s="258"/>
      <c r="C5" s="259"/>
      <c r="D5" s="260"/>
      <c r="E5" s="261" t="s">
        <v>78</v>
      </c>
      <c r="F5" s="262" t="s">
        <v>79</v>
      </c>
      <c r="G5" s="263"/>
      <c r="H5" s="264"/>
      <c r="I5" s="265" t="s">
        <v>80</v>
      </c>
      <c r="J5" s="257"/>
      <c r="K5" s="257"/>
    </row>
    <row r="6" spans="1:11" ht="15" x14ac:dyDescent="0.25">
      <c r="F6" s="201"/>
      <c r="G6" s="202"/>
      <c r="H6" s="202"/>
      <c r="I6" s="203"/>
      <c r="J6" s="204"/>
    </row>
    <row r="7" spans="1:11" ht="21" customHeight="1" x14ac:dyDescent="0.25">
      <c r="A7" s="418" t="s">
        <v>81</v>
      </c>
      <c r="B7" s="418" t="s">
        <v>82</v>
      </c>
      <c r="C7" s="418"/>
      <c r="D7" s="418"/>
      <c r="E7" s="418"/>
    </row>
    <row r="8" spans="1:11" ht="65.25" customHeight="1" x14ac:dyDescent="0.25">
      <c r="A8" s="418"/>
      <c r="B8" s="130" t="s">
        <v>83</v>
      </c>
      <c r="C8" s="130" t="s">
        <v>84</v>
      </c>
      <c r="D8" s="130" t="s">
        <v>85</v>
      </c>
      <c r="E8" s="130" t="s">
        <v>86</v>
      </c>
      <c r="F8" s="230" t="s">
        <v>87</v>
      </c>
      <c r="G8" s="228" t="s">
        <v>18</v>
      </c>
      <c r="H8" s="228" t="s">
        <v>88</v>
      </c>
      <c r="I8" s="228" t="s">
        <v>89</v>
      </c>
      <c r="J8" s="228" t="s">
        <v>22</v>
      </c>
      <c r="K8" s="250" t="s">
        <v>90</v>
      </c>
    </row>
    <row r="9" spans="1:11" s="5" customFormat="1" ht="93" customHeight="1" x14ac:dyDescent="0.25">
      <c r="A9" s="1" t="s">
        <v>91</v>
      </c>
      <c r="B9" s="2" t="s">
        <v>162</v>
      </c>
      <c r="C9" s="2" t="s">
        <v>199</v>
      </c>
      <c r="D9" s="147" t="str">
        <f>+IF(B9='11 FORMULAS'!$B$4,'11 FORMULAS'!$C$4,IF(B9='11 FORMULAS'!$B$6,'11 FORMULAS'!$C$6,IF(B9='11 FORMULAS'!$B$8,'11 FORMULAS'!$C$8,IF(B9='11 FORMULAS'!$B$10,'11 FORMULAS'!$C$10,""))))</f>
        <v/>
      </c>
      <c r="E9" s="229" t="str">
        <f>+IFERROR(VLOOKUP(B9,Tabla3[],2,0),"")</f>
        <v>Eventos relacionados con las conductas o comportamientos de los empleados que afectan la Integridad Pública</v>
      </c>
      <c r="F9" s="1" t="s">
        <v>94</v>
      </c>
      <c r="G9" s="1" t="s">
        <v>95</v>
      </c>
      <c r="H9" s="251"/>
      <c r="I9" s="251"/>
      <c r="J9" s="256" t="str">
        <f>(CONCATENATE(Tabla1[[#This Row],[¿QUÉ? 
IMPACTO]]," ","por",Tabla1[[#This Row],[¿CÓMO?
CAUSA INMEDIATA 
(Iniciar con la palabra 
por)]]," ","a causa de"," ",Tabla1[[#This Row],[¿PORQUÉ?
CAUSA RAÍZ
(Iniciar con 
debido a/a causa de)]]))</f>
        <v xml:space="preserve">Posibilidad  de efecto dañoso sobre bienes de uso público por a causa de </v>
      </c>
      <c r="K9" s="253"/>
    </row>
    <row r="10" spans="1:11" s="5" customFormat="1" ht="93" customHeight="1" x14ac:dyDescent="0.25">
      <c r="A10" s="1" t="s">
        <v>96</v>
      </c>
      <c r="B10" s="2"/>
      <c r="C10" s="2"/>
      <c r="D10" s="147" t="str">
        <f>+IF(B10='11 FORMULAS'!$B$4,'11 FORMULAS'!$C$4,IF(B10='11 FORMULAS'!$B$6,'11 FORMULAS'!$C$6,IF(B10='11 FORMULAS'!$B$8,'11 FORMULAS'!$C$8,IF(B10='11 FORMULAS'!$B$10,'11 FORMULAS'!$C$10,""))))</f>
        <v/>
      </c>
      <c r="E10" s="229" t="str">
        <f>+IFERROR(VLOOKUP(B10,Tabla3[],2,0),"")</f>
        <v/>
      </c>
      <c r="F10" s="1"/>
      <c r="G10" s="1"/>
      <c r="H10" s="251"/>
      <c r="I10" s="251"/>
      <c r="J10" s="256" t="str">
        <f>(CONCATENATE(Tabla1[[#This Row],[¿QUÉ? 
IMPACTO]]," ","por",Tabla1[[#This Row],[¿CÓMO?
CAUSA INMEDIATA 
(Iniciar con la palabra 
por)]]," ","a causa de"," ",Tabla1[[#This Row],[¿PORQUÉ?
CAUSA RAÍZ
(Iniciar con 
debido a/a causa de)]]))</f>
        <v xml:space="preserve"> por a causa de </v>
      </c>
      <c r="K10" s="253"/>
    </row>
    <row r="11" spans="1:11" ht="93" customHeight="1" x14ac:dyDescent="0.25">
      <c r="A11" s="1" t="s">
        <v>97</v>
      </c>
      <c r="B11" s="2"/>
      <c r="C11" s="2"/>
      <c r="D11" s="147" t="str">
        <f>+IF(B11='11 FORMULAS'!$B$4,'11 FORMULAS'!$C$4,IF(B11='11 FORMULAS'!$B$6,'11 FORMULAS'!$C$6,IF(B11='11 FORMULAS'!$B$8,'11 FORMULAS'!$C$8,IF(B11='11 FORMULAS'!$B$10,'11 FORMULAS'!$C$10,""))))</f>
        <v/>
      </c>
      <c r="E11" s="229" t="str">
        <f>+IFERROR(VLOOKUP(B11,Tabla3[],2,0),"")</f>
        <v/>
      </c>
      <c r="F11" s="1"/>
      <c r="G11" s="1"/>
      <c r="H11" s="251"/>
      <c r="I11" s="251"/>
      <c r="J11" s="256" t="str">
        <f>(CONCATENATE(Tabla1[[#This Row],[¿QUÉ? 
IMPACTO]]," ","por",Tabla1[[#This Row],[¿CÓMO?
CAUSA INMEDIATA 
(Iniciar con la palabra 
por)]]," ","a causa de"," ",Tabla1[[#This Row],[¿PORQUÉ?
CAUSA RAÍZ
(Iniciar con 
debido a/a causa de)]]))</f>
        <v xml:space="preserve"> por a causa de </v>
      </c>
      <c r="K11" s="254"/>
    </row>
    <row r="12" spans="1:11" ht="93" customHeight="1" x14ac:dyDescent="0.25">
      <c r="A12" s="1" t="s">
        <v>98</v>
      </c>
      <c r="B12" s="2"/>
      <c r="C12" s="2"/>
      <c r="D12" s="147" t="str">
        <f>+IF(B12='11 FORMULAS'!$B$4,'11 FORMULAS'!$C$4,IF(B12='11 FORMULAS'!$B$6,'11 FORMULAS'!$C$6,IF(B12='11 FORMULAS'!$B$8,'11 FORMULAS'!$C$8,IF(B12='11 FORMULAS'!$B$10,'11 FORMULAS'!$C$10,""))))</f>
        <v/>
      </c>
      <c r="E12" s="229" t="str">
        <f>+IFERROR(VLOOKUP(B12,Tabla3[],2,0),"")</f>
        <v/>
      </c>
      <c r="F12" s="1"/>
      <c r="G12" s="1"/>
      <c r="H12" s="251"/>
      <c r="I12" s="251"/>
      <c r="J12" s="256" t="str">
        <f>(CONCATENATE(Tabla1[[#This Row],[¿QUÉ? 
IMPACTO]]," ","por",Tabla1[[#This Row],[¿CÓMO?
CAUSA INMEDIATA 
(Iniciar con la palabra 
por)]]," ","a causa de"," ",Tabla1[[#This Row],[¿PORQUÉ?
CAUSA RAÍZ
(Iniciar con 
debido a/a causa de)]]))</f>
        <v xml:space="preserve"> por a causa de </v>
      </c>
      <c r="K12" s="254"/>
    </row>
    <row r="13" spans="1:11" ht="93" customHeight="1" x14ac:dyDescent="0.25">
      <c r="A13" s="1" t="s">
        <v>99</v>
      </c>
      <c r="B13" s="2"/>
      <c r="C13" s="2"/>
      <c r="D13" s="147" t="str">
        <f>+IF(B13='11 FORMULAS'!$B$4,'11 FORMULAS'!$C$4,IF(B13='11 FORMULAS'!$B$6,'11 FORMULAS'!$C$6,IF(B13='11 FORMULAS'!$B$8,'11 FORMULAS'!$C$8,IF(B13='11 FORMULAS'!$B$10,'11 FORMULAS'!$C$10,""))))</f>
        <v/>
      </c>
      <c r="E13" s="229" t="str">
        <f>+IFERROR(VLOOKUP(B13,Tabla3[],2,0),"")</f>
        <v/>
      </c>
      <c r="F13" s="1"/>
      <c r="G13" s="1"/>
      <c r="H13" s="251"/>
      <c r="I13" s="251"/>
      <c r="J13" s="256" t="str">
        <f>(CONCATENATE(Tabla1[[#This Row],[¿QUÉ? 
IMPACTO]]," ","por",Tabla1[[#This Row],[¿CÓMO?
CAUSA INMEDIATA 
(Iniciar con la palabra 
por)]]," ","a causa de"," ",Tabla1[[#This Row],[¿PORQUÉ?
CAUSA RAÍZ
(Iniciar con 
debido a/a causa de)]]))</f>
        <v xml:space="preserve"> por a causa de </v>
      </c>
      <c r="K13" s="254"/>
    </row>
    <row r="14" spans="1:11" ht="93" customHeight="1" x14ac:dyDescent="0.25">
      <c r="A14" s="1" t="s">
        <v>100</v>
      </c>
      <c r="B14" s="2"/>
      <c r="C14" s="2"/>
      <c r="D14" s="147" t="str">
        <f>+IF(B14='11 FORMULAS'!$B$4,'11 FORMULAS'!$C$4,IF(B14='11 FORMULAS'!$B$6,'11 FORMULAS'!$C$6,IF(B14='11 FORMULAS'!$B$8,'11 FORMULAS'!$C$8,IF(B14='11 FORMULAS'!$B$10,'11 FORMULAS'!$C$10,""))))</f>
        <v/>
      </c>
      <c r="E14" s="229" t="str">
        <f>+IFERROR(VLOOKUP(B14,Tabla3[],2,0),"")</f>
        <v/>
      </c>
      <c r="F14" s="1"/>
      <c r="G14" s="1"/>
      <c r="H14" s="251"/>
      <c r="I14" s="251"/>
      <c r="J14" s="256" t="str">
        <f>(CONCATENATE(Tabla1[[#This Row],[¿QUÉ? 
IMPACTO]]," ","por",Tabla1[[#This Row],[¿CÓMO?
CAUSA INMEDIATA 
(Iniciar con la palabra 
por)]]," ","a causa de"," ",Tabla1[[#This Row],[¿PORQUÉ?
CAUSA RAÍZ
(Iniciar con 
debido a/a causa de)]]))</f>
        <v xml:space="preserve"> por a causa de </v>
      </c>
      <c r="K14" s="254"/>
    </row>
    <row r="15" spans="1:11" ht="93" customHeight="1" x14ac:dyDescent="0.25">
      <c r="A15" s="1" t="s">
        <v>101</v>
      </c>
      <c r="B15" s="2"/>
      <c r="C15" s="2"/>
      <c r="D15" s="147" t="str">
        <f>+IF(B15='11 FORMULAS'!$B$4,'11 FORMULAS'!$C$4,IF(B15='11 FORMULAS'!$B$6,'11 FORMULAS'!$C$6,IF(B15='11 FORMULAS'!$B$8,'11 FORMULAS'!$C$8,IF(B15='11 FORMULAS'!$B$10,'11 FORMULAS'!$C$10,""))))</f>
        <v/>
      </c>
      <c r="E15" s="229" t="str">
        <f>+IFERROR(VLOOKUP(B15,Tabla3[],2,0),"")</f>
        <v/>
      </c>
      <c r="F15" s="1"/>
      <c r="G15" s="1"/>
      <c r="H15" s="251"/>
      <c r="I15" s="251"/>
      <c r="J15" s="256" t="str">
        <f>(CONCATENATE(Tabla1[[#This Row],[¿QUÉ? 
IMPACTO]]," ","por",Tabla1[[#This Row],[¿CÓMO?
CAUSA INMEDIATA 
(Iniciar con la palabra 
por)]]," ","a causa de"," ",Tabla1[[#This Row],[¿PORQUÉ?
CAUSA RAÍZ
(Iniciar con 
debido a/a causa de)]]))</f>
        <v xml:space="preserve"> por a causa de </v>
      </c>
      <c r="K15" s="254"/>
    </row>
    <row r="16" spans="1:11" ht="93" customHeight="1" x14ac:dyDescent="0.25">
      <c r="A16" s="1" t="s">
        <v>102</v>
      </c>
      <c r="B16" s="2"/>
      <c r="C16" s="2"/>
      <c r="D16" s="147" t="str">
        <f>+IF(B16='11 FORMULAS'!$B$4,'11 FORMULAS'!$C$4,IF(B16='11 FORMULAS'!$B$6,'11 FORMULAS'!$C$6,IF(B16='11 FORMULAS'!$B$8,'11 FORMULAS'!$C$8,IF(B16='11 FORMULAS'!$B$10,'11 FORMULAS'!$C$10,""))))</f>
        <v/>
      </c>
      <c r="E16" s="229" t="str">
        <f>+IFERROR(VLOOKUP(B16,Tabla3[],2,0),"")</f>
        <v/>
      </c>
      <c r="F16" s="1"/>
      <c r="G16" s="1"/>
      <c r="H16" s="251"/>
      <c r="I16" s="251"/>
      <c r="J16" s="256" t="str">
        <f>(CONCATENATE(Tabla1[[#This Row],[¿QUÉ? 
IMPACTO]]," ","por",Tabla1[[#This Row],[¿CÓMO?
CAUSA INMEDIATA 
(Iniciar con la palabra 
por)]]," ","a causa de"," ",Tabla1[[#This Row],[¿PORQUÉ?
CAUSA RAÍZ
(Iniciar con 
debido a/a causa de)]]))</f>
        <v xml:space="preserve"> por a causa de </v>
      </c>
      <c r="K16" s="254"/>
    </row>
    <row r="17" spans="1:11" s="6" customFormat="1" ht="93" customHeight="1" x14ac:dyDescent="0.25">
      <c r="A17" s="1" t="s">
        <v>103</v>
      </c>
      <c r="B17" s="2"/>
      <c r="C17" s="2"/>
      <c r="D17" s="147" t="str">
        <f>+IF(B17='11 FORMULAS'!$B$4,'11 FORMULAS'!$C$4,IF(B17='11 FORMULAS'!$B$6,'11 FORMULAS'!$C$6,IF(B17='11 FORMULAS'!$B$8,'11 FORMULAS'!$C$8,IF(B17='11 FORMULAS'!$B$10,'11 FORMULAS'!$C$10,""))))</f>
        <v/>
      </c>
      <c r="E17" s="229" t="str">
        <f>+IFERROR(VLOOKUP(B17,Tabla3[],2,0),"")</f>
        <v/>
      </c>
      <c r="F17" s="1"/>
      <c r="G17" s="1"/>
      <c r="H17" s="251"/>
      <c r="I17" s="251"/>
      <c r="J17" s="256" t="str">
        <f>(CONCATENATE(Tabla1[[#This Row],[¿QUÉ? 
IMPACTO]]," ","por",Tabla1[[#This Row],[¿CÓMO?
CAUSA INMEDIATA 
(Iniciar con la palabra 
por)]]," ","a causa de"," ",Tabla1[[#This Row],[¿PORQUÉ?
CAUSA RAÍZ
(Iniciar con 
debido a/a causa de)]]))</f>
        <v xml:space="preserve"> por a causa de </v>
      </c>
      <c r="K17" s="255"/>
    </row>
    <row r="18" spans="1:11" s="6" customFormat="1" ht="93" customHeight="1" x14ac:dyDescent="0.25">
      <c r="A18" s="1" t="s">
        <v>104</v>
      </c>
      <c r="B18" s="2"/>
      <c r="C18" s="2"/>
      <c r="D18" s="147" t="str">
        <f>+IF(B18='11 FORMULAS'!$B$4,'11 FORMULAS'!$C$4,IF(B18='11 FORMULAS'!$B$6,'11 FORMULAS'!$C$6,IF(B18='11 FORMULAS'!$B$8,'11 FORMULAS'!$C$8,IF(B18='11 FORMULAS'!$B$10,'11 FORMULAS'!$C$10,""))))</f>
        <v/>
      </c>
      <c r="E18" s="229" t="str">
        <f>+IFERROR(VLOOKUP(B18,Tabla3[],2,0),"")</f>
        <v/>
      </c>
      <c r="F18" s="1"/>
      <c r="G18" s="1"/>
      <c r="H18" s="251"/>
      <c r="I18" s="251"/>
      <c r="J18" s="256" t="str">
        <f>(CONCATENATE(Tabla1[[#This Row],[¿QUÉ? 
IMPACTO]]," ","por",Tabla1[[#This Row],[¿CÓMO?
CAUSA INMEDIATA 
(Iniciar con la palabra 
por)]]," ","a causa de"," ",Tabla1[[#This Row],[¿PORQUÉ?
CAUSA RAÍZ
(Iniciar con 
debido a/a causa de)]]))</f>
        <v xml:space="preserve"> por a causa de </v>
      </c>
      <c r="K18" s="255"/>
    </row>
    <row r="19" spans="1:11" s="6" customFormat="1" ht="93" customHeight="1" x14ac:dyDescent="0.25">
      <c r="A19" s="1" t="s">
        <v>105</v>
      </c>
      <c r="B19" s="2"/>
      <c r="C19" s="2"/>
      <c r="D19" s="147" t="str">
        <f>+IF(B19='11 FORMULAS'!$B$4,'11 FORMULAS'!$C$4,IF(B19='11 FORMULAS'!$B$6,'11 FORMULAS'!$C$6,IF(B19='11 FORMULAS'!$B$8,'11 FORMULAS'!$C$8,IF(B19='11 FORMULAS'!$B$10,'11 FORMULAS'!$C$10,""))))</f>
        <v/>
      </c>
      <c r="E19" s="229" t="str">
        <f>+IFERROR(VLOOKUP(B19,Tabla3[],2,0),"")</f>
        <v/>
      </c>
      <c r="F19" s="1"/>
      <c r="G19" s="1"/>
      <c r="H19" s="251"/>
      <c r="I19" s="251"/>
      <c r="J19" s="256" t="str">
        <f>(CONCATENATE(Tabla1[[#This Row],[¿QUÉ? 
IMPACTO]]," ","por",Tabla1[[#This Row],[¿CÓMO?
CAUSA INMEDIATA 
(Iniciar con la palabra 
por)]]," ","a causa de"," ",Tabla1[[#This Row],[¿PORQUÉ?
CAUSA RAÍZ
(Iniciar con 
debido a/a causa de)]]))</f>
        <v xml:space="preserve"> por a causa de </v>
      </c>
      <c r="K19" s="255"/>
    </row>
    <row r="20" spans="1:11" s="6" customFormat="1" ht="93" customHeight="1" x14ac:dyDescent="0.25">
      <c r="A20" s="1" t="s">
        <v>106</v>
      </c>
      <c r="B20" s="2"/>
      <c r="C20" s="2"/>
      <c r="D20" s="147" t="str">
        <f>+IF(B20='11 FORMULAS'!$B$4,'11 FORMULAS'!$C$4,IF(B20='11 FORMULAS'!$B$6,'11 FORMULAS'!$C$6,IF(B20='11 FORMULAS'!$B$8,'11 FORMULAS'!$C$8,IF(B20='11 FORMULAS'!$B$10,'11 FORMULAS'!$C$10,""))))</f>
        <v/>
      </c>
      <c r="E20" s="229" t="str">
        <f>+IFERROR(VLOOKUP(B20,Tabla3[],2,0),"")</f>
        <v/>
      </c>
      <c r="F20" s="1"/>
      <c r="G20" s="1"/>
      <c r="H20" s="251"/>
      <c r="I20" s="251"/>
      <c r="J20" s="256" t="str">
        <f>(CONCATENATE(Tabla1[[#This Row],[¿QUÉ? 
IMPACTO]]," ","por",Tabla1[[#This Row],[¿CÓMO?
CAUSA INMEDIATA 
(Iniciar con la palabra 
por)]]," ","a causa de"," ",Tabla1[[#This Row],[¿PORQUÉ?
CAUSA RAÍZ
(Iniciar con 
debido a/a causa de)]]))</f>
        <v xml:space="preserve"> por a causa de </v>
      </c>
      <c r="K20" s="255"/>
    </row>
    <row r="21" spans="1:11" s="6" customFormat="1" ht="93" customHeight="1" x14ac:dyDescent="0.25">
      <c r="A21" s="1" t="s">
        <v>107</v>
      </c>
      <c r="B21" s="2"/>
      <c r="C21" s="2"/>
      <c r="D21" s="147" t="str">
        <f>+IF(B21='11 FORMULAS'!$B$4,'11 FORMULAS'!$C$4,IF(B21='11 FORMULAS'!$B$6,'11 FORMULAS'!$C$6,IF(B21='11 FORMULAS'!$B$8,'11 FORMULAS'!$C$8,IF(B21='11 FORMULAS'!$B$10,'11 FORMULAS'!$C$10,""))))</f>
        <v/>
      </c>
      <c r="E21" s="229" t="str">
        <f>+IFERROR(VLOOKUP(B21,Tabla3[],2,0),"")</f>
        <v/>
      </c>
      <c r="F21" s="1"/>
      <c r="G21" s="1"/>
      <c r="H21" s="251"/>
      <c r="I21" s="251"/>
      <c r="J21" s="256" t="str">
        <f>(CONCATENATE(Tabla1[[#This Row],[¿QUÉ? 
IMPACTO]]," ","por",Tabla1[[#This Row],[¿CÓMO?
CAUSA INMEDIATA 
(Iniciar con la palabra 
por)]]," ","a causa de"," ",Tabla1[[#This Row],[¿PORQUÉ?
CAUSA RAÍZ
(Iniciar con 
debido a/a causa de)]]))</f>
        <v xml:space="preserve"> por a causa de </v>
      </c>
      <c r="K21" s="255"/>
    </row>
    <row r="22" spans="1:11" s="6" customFormat="1" ht="93" customHeight="1" x14ac:dyDescent="0.25">
      <c r="A22" s="1" t="s">
        <v>108</v>
      </c>
      <c r="B22" s="2"/>
      <c r="C22" s="2"/>
      <c r="D22" s="147" t="str">
        <f>+IF(B22='11 FORMULAS'!$B$4,'11 FORMULAS'!$C$4,IF(B22='11 FORMULAS'!$B$6,'11 FORMULAS'!$C$6,IF(B22='11 FORMULAS'!$B$8,'11 FORMULAS'!$C$8,IF(B22='11 FORMULAS'!$B$10,'11 FORMULAS'!$C$10,""))))</f>
        <v/>
      </c>
      <c r="E22" s="229" t="str">
        <f>+IFERROR(VLOOKUP(B22,Tabla3[],2,0),"")</f>
        <v/>
      </c>
      <c r="F22" s="1"/>
      <c r="G22" s="1"/>
      <c r="H22" s="251"/>
      <c r="I22" s="251"/>
      <c r="J22" s="256" t="str">
        <f>(CONCATENATE(Tabla1[[#This Row],[¿QUÉ? 
IMPACTO]]," ","por",Tabla1[[#This Row],[¿CÓMO?
CAUSA INMEDIATA 
(Iniciar con la palabra 
por)]]," ","a causa de"," ",Tabla1[[#This Row],[¿PORQUÉ?
CAUSA RAÍZ
(Iniciar con 
debido a/a causa de)]]))</f>
        <v xml:space="preserve"> por a causa de </v>
      </c>
      <c r="K22" s="255"/>
    </row>
    <row r="23" spans="1:11" s="6" customFormat="1" ht="93" customHeight="1" x14ac:dyDescent="0.25">
      <c r="A23" s="1" t="s">
        <v>109</v>
      </c>
      <c r="B23" s="2"/>
      <c r="C23" s="2"/>
      <c r="D23" s="147" t="str">
        <f>+IF(B23='11 FORMULAS'!$B$4,'11 FORMULAS'!$C$4,IF(B23='11 FORMULAS'!$B$6,'11 FORMULAS'!$C$6,IF(B23='11 FORMULAS'!$B$8,'11 FORMULAS'!$C$8,IF(B23='11 FORMULAS'!$B$10,'11 FORMULAS'!$C$10,""))))</f>
        <v/>
      </c>
      <c r="E23" s="229" t="str">
        <f>+IFERROR(VLOOKUP(B23,Tabla3[],2,0),"")</f>
        <v/>
      </c>
      <c r="F23" s="1"/>
      <c r="G23" s="1"/>
      <c r="H23" s="251"/>
      <c r="I23" s="251"/>
      <c r="J23" s="256" t="str">
        <f>(CONCATENATE(Tabla1[[#This Row],[¿QUÉ? 
IMPACTO]]," ","por",Tabla1[[#This Row],[¿CÓMO?
CAUSA INMEDIATA 
(Iniciar con la palabra 
por)]]," ","a causa de"," ",Tabla1[[#This Row],[¿PORQUÉ?
CAUSA RAÍZ
(Iniciar con 
debido a/a causa de)]]))</f>
        <v xml:space="preserve"> por a causa de </v>
      </c>
      <c r="K23" s="255"/>
    </row>
    <row r="24" spans="1:11" s="6" customFormat="1" ht="93" customHeight="1" x14ac:dyDescent="0.25">
      <c r="A24" s="1" t="s">
        <v>110</v>
      </c>
      <c r="B24" s="2"/>
      <c r="C24" s="2"/>
      <c r="D24" s="147" t="str">
        <f>+IF(B24='11 FORMULAS'!$B$4,'11 FORMULAS'!$C$4,IF(B24='11 FORMULAS'!$B$6,'11 FORMULAS'!$C$6,IF(B24='11 FORMULAS'!$B$8,'11 FORMULAS'!$C$8,IF(B24='11 FORMULAS'!$B$10,'11 FORMULAS'!$C$10,""))))</f>
        <v/>
      </c>
      <c r="E24" s="229" t="str">
        <f>+IFERROR(VLOOKUP(B24,Tabla3[],2,0),"")</f>
        <v/>
      </c>
      <c r="F24" s="1"/>
      <c r="G24" s="1"/>
      <c r="H24" s="251"/>
      <c r="I24" s="251"/>
      <c r="J24" s="256" t="str">
        <f>(CONCATENATE(Tabla1[[#This Row],[¿QUÉ? 
IMPACTO]]," ","por",Tabla1[[#This Row],[¿CÓMO?
CAUSA INMEDIATA 
(Iniciar con la palabra 
por)]]," ","a causa de"," ",Tabla1[[#This Row],[¿PORQUÉ?
CAUSA RAÍZ
(Iniciar con 
debido a/a causa de)]]))</f>
        <v xml:space="preserve"> por a causa de </v>
      </c>
      <c r="K24" s="255"/>
    </row>
    <row r="25" spans="1:11" s="6" customFormat="1" ht="93" customHeight="1" x14ac:dyDescent="0.25">
      <c r="A25" s="1" t="s">
        <v>111</v>
      </c>
      <c r="B25" s="2"/>
      <c r="C25" s="2"/>
      <c r="D25" s="147" t="str">
        <f>+IF(B25='11 FORMULAS'!$B$4,'11 FORMULAS'!$C$4,IF(B25='11 FORMULAS'!$B$6,'11 FORMULAS'!$C$6,IF(B25='11 FORMULAS'!$B$8,'11 FORMULAS'!$C$8,IF(B25='11 FORMULAS'!$B$10,'11 FORMULAS'!$C$10,""))))</f>
        <v/>
      </c>
      <c r="E25" s="229" t="str">
        <f>+IFERROR(VLOOKUP(B25,Tabla3[],2,0),"")</f>
        <v/>
      </c>
      <c r="F25" s="1"/>
      <c r="G25" s="1"/>
      <c r="H25" s="251"/>
      <c r="I25" s="251"/>
      <c r="J25" s="256" t="str">
        <f>(CONCATENATE(Tabla1[[#This Row],[¿QUÉ? 
IMPACTO]]," ","por",Tabla1[[#This Row],[¿CÓMO?
CAUSA INMEDIATA 
(Iniciar con la palabra 
por)]]," ","a causa de"," ",Tabla1[[#This Row],[¿PORQUÉ?
CAUSA RAÍZ
(Iniciar con 
debido a/a causa de)]]))</f>
        <v xml:space="preserve"> por a causa de </v>
      </c>
      <c r="K25" s="255"/>
    </row>
    <row r="26" spans="1:11" s="6" customFormat="1" ht="93" customHeight="1" x14ac:dyDescent="0.25">
      <c r="A26" s="1" t="s">
        <v>112</v>
      </c>
      <c r="B26" s="2"/>
      <c r="C26" s="2"/>
      <c r="D26" s="147" t="str">
        <f>+IF(B26='11 FORMULAS'!$B$4,'11 FORMULAS'!$C$4,IF(B26='11 FORMULAS'!$B$6,'11 FORMULAS'!$C$6,IF(B26='11 FORMULAS'!$B$8,'11 FORMULAS'!$C$8,IF(B26='11 FORMULAS'!$B$10,'11 FORMULAS'!$C$10,""))))</f>
        <v/>
      </c>
      <c r="E26" s="229" t="str">
        <f>+IFERROR(VLOOKUP(B26,Tabla3[],2,0),"")</f>
        <v/>
      </c>
      <c r="F26" s="1"/>
      <c r="G26" s="1"/>
      <c r="H26" s="251"/>
      <c r="I26" s="251"/>
      <c r="J26" s="256" t="str">
        <f>(CONCATENATE(Tabla1[[#This Row],[¿QUÉ? 
IMPACTO]]," ","por",Tabla1[[#This Row],[¿CÓMO?
CAUSA INMEDIATA 
(Iniciar con la palabra 
por)]]," ","a causa de"," ",Tabla1[[#This Row],[¿PORQUÉ?
CAUSA RAÍZ
(Iniciar con 
debido a/a causa de)]]))</f>
        <v xml:space="preserve"> por a causa de </v>
      </c>
      <c r="K26" s="255"/>
    </row>
    <row r="27" spans="1:11" s="6" customFormat="1" ht="93" customHeight="1" x14ac:dyDescent="0.25">
      <c r="A27" s="1" t="s">
        <v>113</v>
      </c>
      <c r="B27" s="2"/>
      <c r="C27" s="2"/>
      <c r="D27" s="147" t="str">
        <f>+IF(B27='11 FORMULAS'!$B$4,'11 FORMULAS'!$C$4,IF(B27='11 FORMULAS'!$B$6,'11 FORMULAS'!$C$6,IF(B27='11 FORMULAS'!$B$8,'11 FORMULAS'!$C$8,IF(B27='11 FORMULAS'!$B$10,'11 FORMULAS'!$C$10,""))))</f>
        <v/>
      </c>
      <c r="E27" s="229" t="str">
        <f>+IFERROR(VLOOKUP(B27,Tabla3[],2,0),"")</f>
        <v/>
      </c>
      <c r="F27" s="1"/>
      <c r="G27" s="1"/>
      <c r="H27" s="251"/>
      <c r="I27" s="251"/>
      <c r="J27" s="256" t="str">
        <f>(CONCATENATE(Tabla1[[#This Row],[¿QUÉ? 
IMPACTO]]," ","por",Tabla1[[#This Row],[¿CÓMO?
CAUSA INMEDIATA 
(Iniciar con la palabra 
por)]]," ","a causa de"," ",Tabla1[[#This Row],[¿PORQUÉ?
CAUSA RAÍZ
(Iniciar con 
debido a/a causa de)]]))</f>
        <v xml:space="preserve"> por a causa de </v>
      </c>
      <c r="K27" s="255"/>
    </row>
    <row r="28" spans="1:11" s="6" customFormat="1" ht="93" customHeight="1" x14ac:dyDescent="0.25">
      <c r="A28" s="1" t="s">
        <v>114</v>
      </c>
      <c r="B28" s="2"/>
      <c r="C28" s="2"/>
      <c r="D28" s="147" t="str">
        <f>+IF(B28='11 FORMULAS'!$B$4,'11 FORMULAS'!$C$4,IF(B28='11 FORMULAS'!$B$6,'11 FORMULAS'!$C$6,IF(B28='11 FORMULAS'!$B$8,'11 FORMULAS'!$C$8,IF(B28='11 FORMULAS'!$B$10,'11 FORMULAS'!$C$10,""))))</f>
        <v/>
      </c>
      <c r="E28" s="229" t="str">
        <f>+IFERROR(VLOOKUP(B28,Tabla3[],2,0),"")</f>
        <v/>
      </c>
      <c r="F28" s="1"/>
      <c r="G28" s="1"/>
      <c r="H28" s="252"/>
      <c r="I28" s="252"/>
      <c r="J28" s="256" t="str">
        <f>(CONCATENATE(Tabla1[[#This Row],[¿QUÉ? 
IMPACTO]]," ","por",Tabla1[[#This Row],[¿CÓMO?
CAUSA INMEDIATA 
(Iniciar con la palabra 
por)]]," ","a causa de"," ",Tabla1[[#This Row],[¿PORQUÉ?
CAUSA RAÍZ
(Iniciar con 
debido a/a causa de)]]))</f>
        <v xml:space="preserve"> por a causa de </v>
      </c>
      <c r="K28" s="255"/>
    </row>
    <row r="29" spans="1:11" s="6" customFormat="1" ht="18" x14ac:dyDescent="0.25">
      <c r="F29" s="7"/>
      <c r="G29" s="7"/>
      <c r="H29" s="7"/>
      <c r="I29" s="7"/>
      <c r="J29" s="8"/>
    </row>
    <row r="30" spans="1:11" x14ac:dyDescent="0.2">
      <c r="F30" s="3"/>
      <c r="G30" s="3"/>
      <c r="H30" s="3"/>
      <c r="I30" s="3"/>
    </row>
    <row r="31" spans="1:11" x14ac:dyDescent="0.2">
      <c r="F31" s="3"/>
      <c r="G31" s="3"/>
      <c r="H31" s="3"/>
      <c r="I31" s="3"/>
    </row>
    <row r="32" spans="1:11" x14ac:dyDescent="0.25">
      <c r="F32" s="9"/>
      <c r="G32" s="9"/>
      <c r="H32" s="9"/>
      <c r="I32" s="9"/>
    </row>
    <row r="33" spans="6:26" x14ac:dyDescent="0.2">
      <c r="F33" s="3"/>
      <c r="G33" s="3"/>
      <c r="H33" s="3"/>
      <c r="I33" s="3"/>
    </row>
    <row r="34" spans="6:26" x14ac:dyDescent="0.2">
      <c r="F34" s="3"/>
      <c r="G34" s="3"/>
      <c r="H34" s="3"/>
      <c r="I34" s="3"/>
    </row>
    <row r="35" spans="6:26" x14ac:dyDescent="0.2">
      <c r="F35" s="3"/>
      <c r="G35" s="3"/>
      <c r="H35" s="3"/>
      <c r="I35" s="3"/>
    </row>
    <row r="39" spans="6:26" ht="14.25" customHeight="1" x14ac:dyDescent="0.25"/>
    <row r="43" spans="6:26" ht="14.25" customHeight="1" x14ac:dyDescent="0.25">
      <c r="X43" s="10"/>
    </row>
    <row r="44" spans="6:26" x14ac:dyDescent="0.25">
      <c r="Z44" s="10"/>
    </row>
    <row r="45" spans="6:26" x14ac:dyDescent="0.25">
      <c r="Z45" s="10"/>
    </row>
    <row r="46" spans="6:26" x14ac:dyDescent="0.25">
      <c r="Z46" s="10"/>
    </row>
    <row r="47" spans="6:26" x14ac:dyDescent="0.25">
      <c r="Z47" s="10"/>
    </row>
    <row r="48" spans="6:26" x14ac:dyDescent="0.25">
      <c r="Z48" s="10"/>
    </row>
    <row r="49" spans="26:26" x14ac:dyDescent="0.25">
      <c r="Z49" s="10"/>
    </row>
    <row r="50" spans="26:26" x14ac:dyDescent="0.25">
      <c r="Z50" s="10"/>
    </row>
    <row r="51" spans="26:26" ht="14.25" customHeight="1" x14ac:dyDescent="0.25">
      <c r="Z51" s="10"/>
    </row>
    <row r="52" spans="26:26" x14ac:dyDescent="0.25">
      <c r="Z52" s="10"/>
    </row>
  </sheetData>
  <sheetProtection sheet="1" formatCells="0" formatColumns="0" formatRows="0" sort="0" autoFilter="0" pivotTables="0"/>
  <mergeCells count="6">
    <mergeCell ref="C2:K2"/>
    <mergeCell ref="B7:E7"/>
    <mergeCell ref="A7:A8"/>
    <mergeCell ref="A1:K1"/>
    <mergeCell ref="A3:K3"/>
    <mergeCell ref="G4:H4"/>
  </mergeCells>
  <phoneticPr fontId="15" type="noConversion"/>
  <dataValidations count="2">
    <dataValidation type="list" allowBlank="1" showInputMessage="1" showErrorMessage="1" sqref="C9:C28" xr:uid="{D9BA5455-7B14-6A4C-B584-466EF5ACA124}">
      <formula1>INDIRECT(B9)</formula1>
    </dataValidation>
    <dataValidation type="list" allowBlank="1" showInputMessage="1" showErrorMessage="1" sqref="G9:G28" xr:uid="{F434CC6F-8F52-0344-AE71-98053B46C828}">
      <formula1>INDIRECT($F9)</formula1>
    </dataValidation>
  </dataValidations>
  <printOptions horizontalCentered="1"/>
  <pageMargins left="0.31496062992125984" right="0.27559055118110237" top="0.89867424242424243" bottom="0.8125" header="0" footer="0"/>
  <pageSetup paperSize="5" scale="42" orientation="landscape" r:id="rId1"/>
  <headerFooter alignWithMargins="0">
    <oddHeader>&amp;C&amp;"-,Negrita"&amp;12&amp;K04-017
&amp;"Verdana,Negrita"&amp;14MATRIZ INTEGRAL DE RIESGOS&amp;R&amp;G</oddHeader>
    <oddFooter xml:space="preserve">&amp;LDirección: Calle 24A No. 59-42 Torre 4 Piso 3 
Centro Empresarial Sarmiento Angulo
Conmutador: (+601) 307 8038
Línea gratuita: 01 8000 119703&amp;R[Página] de &amp;N
FOR-GMI-121-038 
27/01/2026 Version: 07
</oddFooter>
  </headerFooter>
  <legacyDrawingHF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'11 FORMULAS'!$A$31:$E$31</xm:f>
          </x14:formula1>
          <xm:sqref>F9:F28</xm:sqref>
        </x14:dataValidation>
        <x14:dataValidation type="list" allowBlank="1" showInputMessage="1" showErrorMessage="1" xr:uid="{00000000-0002-0000-0100-000006000000}">
          <x14:formula1>
            <xm:f>'11 FORMULAS'!$A$38:$F$38</xm:f>
          </x14:formula1>
          <xm:sqref>B9:B28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29"/>
  <sheetViews>
    <sheetView zoomScale="70" zoomScaleNormal="70" workbookViewId="0">
      <selection activeCell="A2" sqref="A1:XFD1048576"/>
    </sheetView>
  </sheetViews>
  <sheetFormatPr baseColWidth="10" defaultColWidth="10.85546875" defaultRowHeight="12.75" x14ac:dyDescent="0.2"/>
  <cols>
    <col min="1" max="1" width="35.42578125" style="124" customWidth="1"/>
    <col min="2" max="2" width="47.140625" style="124" customWidth="1"/>
    <col min="3" max="3" width="42.42578125" style="124" customWidth="1"/>
    <col min="4" max="4" width="34.42578125" style="124" customWidth="1"/>
    <col min="5" max="5" width="27.140625" style="124" customWidth="1"/>
    <col min="6" max="6" width="45.42578125" style="124" customWidth="1"/>
    <col min="7" max="7" width="22.140625" style="124" customWidth="1"/>
    <col min="8" max="8" width="20.85546875" style="124" customWidth="1"/>
    <col min="9" max="9" width="46.28515625" style="124" customWidth="1"/>
    <col min="10" max="10" width="10.85546875" style="124"/>
    <col min="11" max="11" width="20.85546875" style="124" customWidth="1"/>
    <col min="12" max="12" width="14.42578125" style="124" customWidth="1"/>
    <col min="13" max="14" width="21" style="124" customWidth="1"/>
    <col min="15" max="16" width="10.85546875" style="124"/>
    <col min="17" max="17" width="14.85546875" style="124" customWidth="1"/>
    <col min="18" max="18" width="10.85546875" style="124"/>
    <col min="19" max="19" width="16.42578125" style="124" customWidth="1"/>
    <col min="20" max="20" width="10.85546875" style="124"/>
    <col min="21" max="21" width="30.140625" style="124" customWidth="1"/>
    <col min="22" max="16384" width="10.85546875" style="124"/>
  </cols>
  <sheetData>
    <row r="1" spans="1:23" ht="25.5" customHeight="1" x14ac:dyDescent="0.2">
      <c r="A1" s="430" t="s">
        <v>115</v>
      </c>
      <c r="B1" s="430"/>
      <c r="E1" s="429" t="s">
        <v>116</v>
      </c>
      <c r="F1" s="429"/>
      <c r="G1" s="429"/>
      <c r="H1" s="429"/>
    </row>
    <row r="2" spans="1:23" ht="48.95" customHeight="1" x14ac:dyDescent="0.2">
      <c r="B2" s="135" t="s">
        <v>82</v>
      </c>
      <c r="C2" s="135"/>
      <c r="E2" s="428" t="s">
        <v>117</v>
      </c>
      <c r="F2" s="428"/>
      <c r="G2" s="428"/>
      <c r="H2" s="428"/>
      <c r="I2" s="428"/>
      <c r="K2" s="428" t="s">
        <v>118</v>
      </c>
      <c r="L2" s="428"/>
      <c r="M2" s="428"/>
      <c r="N2" s="428"/>
      <c r="P2" s="428" t="s">
        <v>41</v>
      </c>
      <c r="Q2" s="428"/>
      <c r="S2" s="125" t="s">
        <v>56</v>
      </c>
      <c r="U2" s="125" t="s">
        <v>119</v>
      </c>
      <c r="W2" s="64" t="s">
        <v>68</v>
      </c>
    </row>
    <row r="3" spans="1:23" ht="29.25" thickBot="1" x14ac:dyDescent="0.25">
      <c r="A3" s="126" t="s">
        <v>120</v>
      </c>
      <c r="B3" s="135" t="s">
        <v>120</v>
      </c>
      <c r="C3" s="135" t="s">
        <v>82</v>
      </c>
      <c r="E3" s="127" t="s">
        <v>37</v>
      </c>
      <c r="F3" s="127" t="s">
        <v>39</v>
      </c>
      <c r="H3" s="127" t="s">
        <v>42</v>
      </c>
      <c r="I3" s="127" t="s">
        <v>44</v>
      </c>
      <c r="K3" s="125" t="s">
        <v>121</v>
      </c>
      <c r="L3" s="125" t="s">
        <v>122</v>
      </c>
      <c r="M3" s="125" t="s">
        <v>123</v>
      </c>
      <c r="N3" s="125" t="s">
        <v>124</v>
      </c>
      <c r="P3" s="131" t="s">
        <v>37</v>
      </c>
      <c r="Q3" s="131" t="s">
        <v>125</v>
      </c>
      <c r="S3" s="126" t="s">
        <v>126</v>
      </c>
      <c r="U3" s="11" t="s">
        <v>127</v>
      </c>
      <c r="W3" s="41" t="s">
        <v>128</v>
      </c>
    </row>
    <row r="4" spans="1:23" ht="38.25" x14ac:dyDescent="0.2">
      <c r="A4" s="134" t="s">
        <v>129</v>
      </c>
      <c r="B4" s="137" t="s">
        <v>129</v>
      </c>
      <c r="C4" s="148" t="s">
        <v>130</v>
      </c>
      <c r="E4" s="126" t="s">
        <v>131</v>
      </c>
      <c r="F4" s="128">
        <v>0.25</v>
      </c>
      <c r="H4" s="126" t="s">
        <v>132</v>
      </c>
      <c r="I4" s="128">
        <v>0.25</v>
      </c>
      <c r="K4" s="223" t="s">
        <v>133</v>
      </c>
      <c r="L4" s="126" t="s">
        <v>134</v>
      </c>
      <c r="M4" s="126" t="s">
        <v>135</v>
      </c>
      <c r="N4" s="126" t="s">
        <v>136</v>
      </c>
      <c r="P4" s="126" t="s">
        <v>131</v>
      </c>
      <c r="Q4" s="170" t="s">
        <v>137</v>
      </c>
      <c r="S4" s="126" t="s">
        <v>138</v>
      </c>
      <c r="U4" s="11" t="s">
        <v>139</v>
      </c>
      <c r="W4" s="41" t="s">
        <v>140</v>
      </c>
    </row>
    <row r="5" spans="1:23" ht="77.25" thickBot="1" x14ac:dyDescent="0.25">
      <c r="A5" s="134" t="s">
        <v>141</v>
      </c>
      <c r="B5" s="141"/>
      <c r="C5" s="149"/>
      <c r="E5" s="126" t="s">
        <v>142</v>
      </c>
      <c r="F5" s="128">
        <v>0.15</v>
      </c>
      <c r="H5" s="126" t="s">
        <v>143</v>
      </c>
      <c r="I5" s="128">
        <v>0.15</v>
      </c>
      <c r="K5" s="223" t="s">
        <v>144</v>
      </c>
      <c r="L5" s="126" t="s">
        <v>145</v>
      </c>
      <c r="M5" s="126" t="s">
        <v>146</v>
      </c>
      <c r="N5" s="126" t="s">
        <v>147</v>
      </c>
      <c r="P5" s="126" t="s">
        <v>142</v>
      </c>
      <c r="Q5" s="170" t="s">
        <v>137</v>
      </c>
      <c r="S5" s="126" t="s">
        <v>148</v>
      </c>
      <c r="U5" s="11" t="s">
        <v>149</v>
      </c>
      <c r="W5" s="41" t="s">
        <v>150</v>
      </c>
    </row>
    <row r="6" spans="1:23" ht="28.5" x14ac:dyDescent="0.2">
      <c r="A6" s="134" t="s">
        <v>151</v>
      </c>
      <c r="B6" s="143" t="s">
        <v>141</v>
      </c>
      <c r="C6" s="150" t="s">
        <v>152</v>
      </c>
      <c r="E6" s="126" t="s">
        <v>153</v>
      </c>
      <c r="F6" s="128">
        <v>0.1</v>
      </c>
      <c r="H6" s="126"/>
      <c r="I6" s="126"/>
      <c r="K6" s="223" t="s">
        <v>154</v>
      </c>
      <c r="L6" s="126"/>
      <c r="M6" s="126"/>
      <c r="N6" s="126" t="s">
        <v>155</v>
      </c>
      <c r="P6" s="126" t="s">
        <v>153</v>
      </c>
      <c r="Q6" s="170" t="s">
        <v>156</v>
      </c>
      <c r="S6" s="126" t="s">
        <v>157</v>
      </c>
      <c r="U6" s="11" t="s">
        <v>158</v>
      </c>
      <c r="W6" s="126"/>
    </row>
    <row r="7" spans="1:23" ht="13.5" thickBot="1" x14ac:dyDescent="0.25">
      <c r="A7" s="134" t="s">
        <v>159</v>
      </c>
      <c r="B7" s="141"/>
      <c r="C7" s="149"/>
      <c r="E7" s="126"/>
      <c r="F7" s="128"/>
      <c r="P7" s="129"/>
      <c r="S7" s="126" t="s">
        <v>160</v>
      </c>
    </row>
    <row r="8" spans="1:23" x14ac:dyDescent="0.2">
      <c r="A8" s="134" t="s">
        <v>161</v>
      </c>
      <c r="B8" s="143" t="s">
        <v>151</v>
      </c>
      <c r="C8" s="150" t="s">
        <v>162</v>
      </c>
      <c r="S8" s="126"/>
    </row>
    <row r="9" spans="1:23" ht="26.25" thickBot="1" x14ac:dyDescent="0.25">
      <c r="A9" s="134" t="s">
        <v>163</v>
      </c>
      <c r="B9" s="145"/>
      <c r="C9" s="149"/>
    </row>
    <row r="10" spans="1:23" x14ac:dyDescent="0.2">
      <c r="A10" s="134" t="s">
        <v>164</v>
      </c>
      <c r="B10" s="143" t="s">
        <v>159</v>
      </c>
      <c r="C10" s="150" t="s">
        <v>165</v>
      </c>
    </row>
    <row r="11" spans="1:23" ht="14.25" customHeight="1" thickBot="1" x14ac:dyDescent="0.25">
      <c r="A11" s="136"/>
      <c r="B11" s="141"/>
      <c r="C11" s="149"/>
    </row>
    <row r="12" spans="1:23" ht="14.25" customHeight="1" x14ac:dyDescent="0.2">
      <c r="B12" s="143" t="s">
        <v>161</v>
      </c>
      <c r="C12" s="144" t="s">
        <v>130</v>
      </c>
    </row>
    <row r="13" spans="1:23" ht="14.25" customHeight="1" x14ac:dyDescent="0.2">
      <c r="A13" s="221" t="s">
        <v>87</v>
      </c>
      <c r="B13" s="140"/>
      <c r="C13" s="139" t="s">
        <v>152</v>
      </c>
    </row>
    <row r="14" spans="1:23" ht="14.25" customHeight="1" x14ac:dyDescent="0.2">
      <c r="A14" s="222" t="s">
        <v>166</v>
      </c>
      <c r="B14" s="138"/>
      <c r="C14" s="139" t="s">
        <v>162</v>
      </c>
    </row>
    <row r="15" spans="1:23" ht="14.25" customHeight="1" x14ac:dyDescent="0.2">
      <c r="A15" s="222" t="s">
        <v>94</v>
      </c>
      <c r="B15" s="138"/>
      <c r="C15" s="139" t="s">
        <v>165</v>
      </c>
    </row>
    <row r="16" spans="1:23" ht="14.25" customHeight="1" x14ac:dyDescent="0.2">
      <c r="A16" s="222" t="s">
        <v>167</v>
      </c>
      <c r="B16" s="138"/>
      <c r="C16" s="139" t="s">
        <v>168</v>
      </c>
    </row>
    <row r="17" spans="1:5" ht="14.25" customHeight="1" thickBot="1" x14ac:dyDescent="0.25">
      <c r="A17" s="222" t="s">
        <v>169</v>
      </c>
      <c r="B17" s="141"/>
      <c r="C17" s="142"/>
    </row>
    <row r="18" spans="1:5" x14ac:dyDescent="0.2">
      <c r="A18" s="222" t="s">
        <v>170</v>
      </c>
      <c r="B18" s="143" t="s">
        <v>163</v>
      </c>
      <c r="C18" s="144" t="s">
        <v>130</v>
      </c>
    </row>
    <row r="19" spans="1:5" ht="14.25" customHeight="1" x14ac:dyDescent="0.2">
      <c r="B19" s="138"/>
      <c r="C19" s="139" t="s">
        <v>152</v>
      </c>
    </row>
    <row r="20" spans="1:5" ht="14.25" customHeight="1" x14ac:dyDescent="0.2">
      <c r="B20" s="138"/>
      <c r="C20" s="139" t="s">
        <v>162</v>
      </c>
    </row>
    <row r="21" spans="1:5" ht="14.25" customHeight="1" x14ac:dyDescent="0.2">
      <c r="B21" s="138"/>
      <c r="C21" s="139" t="s">
        <v>165</v>
      </c>
    </row>
    <row r="22" spans="1:5" ht="14.25" customHeight="1" x14ac:dyDescent="0.2">
      <c r="B22" s="138"/>
      <c r="C22" s="139" t="s">
        <v>168</v>
      </c>
    </row>
    <row r="23" spans="1:5" ht="14.25" customHeight="1" thickBot="1" x14ac:dyDescent="0.25">
      <c r="B23" s="145"/>
      <c r="C23" s="146"/>
    </row>
    <row r="24" spans="1:5" ht="14.25" customHeight="1" x14ac:dyDescent="0.2">
      <c r="B24" s="143" t="s">
        <v>164</v>
      </c>
      <c r="C24" s="144" t="s">
        <v>168</v>
      </c>
    </row>
    <row r="25" spans="1:5" ht="14.25" customHeight="1" x14ac:dyDescent="0.2">
      <c r="B25" s="138"/>
      <c r="C25" s="139" t="s">
        <v>152</v>
      </c>
    </row>
    <row r="26" spans="1:5" ht="14.25" customHeight="1" thickBot="1" x14ac:dyDescent="0.25">
      <c r="B26" s="141"/>
      <c r="C26" s="142"/>
    </row>
    <row r="30" spans="1:5" x14ac:dyDescent="0.2">
      <c r="A30" s="221"/>
      <c r="B30" s="221"/>
      <c r="C30" s="221"/>
      <c r="D30" s="221"/>
      <c r="E30" s="221"/>
    </row>
    <row r="31" spans="1:5" x14ac:dyDescent="0.2">
      <c r="A31" s="124" t="s">
        <v>166</v>
      </c>
      <c r="B31" s="124" t="s">
        <v>94</v>
      </c>
      <c r="C31" s="124" t="s">
        <v>171</v>
      </c>
      <c r="D31" s="124" t="s">
        <v>172</v>
      </c>
      <c r="E31" s="124" t="s">
        <v>173</v>
      </c>
    </row>
    <row r="32" spans="1:5" ht="25.5" x14ac:dyDescent="0.2">
      <c r="A32" s="231" t="s">
        <v>174</v>
      </c>
      <c r="B32" s="124" t="s">
        <v>175</v>
      </c>
      <c r="C32" s="124" t="s">
        <v>176</v>
      </c>
      <c r="D32" s="124" t="s">
        <v>177</v>
      </c>
      <c r="E32" s="124" t="s">
        <v>177</v>
      </c>
    </row>
    <row r="33" spans="1:9" ht="25.5" x14ac:dyDescent="0.2">
      <c r="A33" s="231" t="s">
        <v>178</v>
      </c>
      <c r="B33" s="124" t="s">
        <v>95</v>
      </c>
      <c r="C33" s="124" t="s">
        <v>179</v>
      </c>
      <c r="D33" s="124" t="s">
        <v>180</v>
      </c>
      <c r="E33" s="124" t="s">
        <v>180</v>
      </c>
    </row>
    <row r="34" spans="1:9" ht="25.5" x14ac:dyDescent="0.2">
      <c r="A34" s="231" t="s">
        <v>181</v>
      </c>
      <c r="B34" s="124" t="s">
        <v>182</v>
      </c>
      <c r="C34" s="124" t="s">
        <v>183</v>
      </c>
      <c r="D34" s="124" t="s">
        <v>184</v>
      </c>
      <c r="E34" s="124" t="s">
        <v>184</v>
      </c>
    </row>
    <row r="35" spans="1:9" ht="25.5" x14ac:dyDescent="0.2">
      <c r="B35" s="124" t="s">
        <v>185</v>
      </c>
    </row>
    <row r="37" spans="1:9" x14ac:dyDescent="0.2">
      <c r="H37" s="124" t="s">
        <v>83</v>
      </c>
      <c r="I37" s="124" t="s">
        <v>186</v>
      </c>
    </row>
    <row r="38" spans="1:9" ht="102" x14ac:dyDescent="0.2">
      <c r="A38" s="237" t="s">
        <v>187</v>
      </c>
      <c r="B38" s="237" t="s">
        <v>92</v>
      </c>
      <c r="C38" s="237" t="s">
        <v>162</v>
      </c>
      <c r="D38" s="237" t="s">
        <v>188</v>
      </c>
      <c r="E38" s="237" t="s">
        <v>168</v>
      </c>
      <c r="F38" s="237" t="s">
        <v>189</v>
      </c>
      <c r="H38" s="124" t="s">
        <v>187</v>
      </c>
      <c r="I38" s="124" t="s">
        <v>190</v>
      </c>
    </row>
    <row r="39" spans="1:9" ht="63.75" x14ac:dyDescent="0.2">
      <c r="A39" s="233" t="s">
        <v>191</v>
      </c>
      <c r="B39" s="234" t="s">
        <v>192</v>
      </c>
      <c r="C39" s="234" t="s">
        <v>193</v>
      </c>
      <c r="D39" s="233" t="s">
        <v>194</v>
      </c>
      <c r="E39" s="233" t="s">
        <v>195</v>
      </c>
      <c r="F39" s="235" t="s">
        <v>196</v>
      </c>
      <c r="H39" s="124" t="s">
        <v>92</v>
      </c>
      <c r="I39" s="124" t="s">
        <v>197</v>
      </c>
    </row>
    <row r="40" spans="1:9" ht="38.25" x14ac:dyDescent="0.2">
      <c r="A40" s="233" t="s">
        <v>198</v>
      </c>
      <c r="B40" s="234" t="s">
        <v>93</v>
      </c>
      <c r="C40" s="234" t="s">
        <v>199</v>
      </c>
      <c r="D40" s="236" t="s">
        <v>200</v>
      </c>
      <c r="E40" s="236" t="s">
        <v>201</v>
      </c>
      <c r="F40" s="233" t="s">
        <v>202</v>
      </c>
      <c r="H40" s="124" t="s">
        <v>162</v>
      </c>
      <c r="I40" s="124" t="s">
        <v>203</v>
      </c>
    </row>
    <row r="41" spans="1:9" ht="28.5" x14ac:dyDescent="0.2">
      <c r="A41" s="233" t="s">
        <v>204</v>
      </c>
      <c r="B41" s="234" t="s">
        <v>205</v>
      </c>
      <c r="C41" s="234" t="s">
        <v>206</v>
      </c>
      <c r="D41" s="236" t="s">
        <v>207</v>
      </c>
      <c r="E41" s="236" t="s">
        <v>208</v>
      </c>
      <c r="F41" s="236" t="s">
        <v>209</v>
      </c>
      <c r="H41" s="124" t="s">
        <v>188</v>
      </c>
      <c r="I41" s="124" t="s">
        <v>210</v>
      </c>
    </row>
    <row r="42" spans="1:9" ht="28.5" x14ac:dyDescent="0.2">
      <c r="A42" s="233" t="s">
        <v>211</v>
      </c>
      <c r="B42" s="234" t="s">
        <v>212</v>
      </c>
      <c r="C42" s="234" t="s">
        <v>213</v>
      </c>
      <c r="D42" s="236" t="s">
        <v>214</v>
      </c>
      <c r="E42" s="236" t="s">
        <v>215</v>
      </c>
      <c r="F42" s="236" t="s">
        <v>216</v>
      </c>
      <c r="H42" s="124" t="s">
        <v>168</v>
      </c>
      <c r="I42" s="124" t="s">
        <v>217</v>
      </c>
    </row>
    <row r="43" spans="1:9" ht="25.5" x14ac:dyDescent="0.2">
      <c r="A43" s="233" t="s">
        <v>218</v>
      </c>
      <c r="B43" s="232"/>
      <c r="C43" s="232"/>
      <c r="D43" s="236" t="s">
        <v>219</v>
      </c>
      <c r="E43" s="232"/>
      <c r="F43" s="232"/>
      <c r="H43" s="124" t="s">
        <v>189</v>
      </c>
      <c r="I43" s="124" t="s">
        <v>220</v>
      </c>
    </row>
    <row r="44" spans="1:9" ht="28.5" x14ac:dyDescent="0.2">
      <c r="A44" s="233" t="s">
        <v>221</v>
      </c>
      <c r="B44" s="232"/>
      <c r="C44" s="232"/>
      <c r="D44" s="232"/>
      <c r="E44" s="232"/>
      <c r="F44" s="232"/>
    </row>
    <row r="45" spans="1:9" ht="42.75" x14ac:dyDescent="0.2">
      <c r="A45" s="233" t="s">
        <v>222</v>
      </c>
      <c r="B45" s="232"/>
      <c r="C45" s="232"/>
      <c r="D45" s="232"/>
      <c r="E45" s="232"/>
      <c r="F45" s="232"/>
    </row>
    <row r="46" spans="1:9" ht="28.5" x14ac:dyDescent="0.2">
      <c r="A46" s="233" t="s">
        <v>223</v>
      </c>
      <c r="B46" s="232"/>
      <c r="C46" s="232"/>
      <c r="D46" s="232"/>
      <c r="E46" s="232"/>
      <c r="F46" s="232"/>
    </row>
    <row r="47" spans="1:9" ht="28.5" x14ac:dyDescent="0.2">
      <c r="A47" s="233" t="s">
        <v>224</v>
      </c>
      <c r="B47" s="232"/>
      <c r="C47" s="232"/>
      <c r="D47" s="232"/>
      <c r="E47" s="232"/>
      <c r="F47" s="232"/>
    </row>
    <row r="50" spans="1:4" x14ac:dyDescent="0.2">
      <c r="A50" s="423" t="s">
        <v>225</v>
      </c>
      <c r="B50" s="424"/>
      <c r="C50" s="239" t="s">
        <v>226</v>
      </c>
      <c r="D50" s="239" t="s">
        <v>227</v>
      </c>
    </row>
    <row r="51" spans="1:4" ht="14.25" x14ac:dyDescent="0.2">
      <c r="A51" s="431" t="s">
        <v>228</v>
      </c>
      <c r="B51" s="238" t="s">
        <v>131</v>
      </c>
      <c r="C51" s="240">
        <v>0.25</v>
      </c>
      <c r="D51" s="240" t="s">
        <v>137</v>
      </c>
    </row>
    <row r="52" spans="1:4" ht="14.25" x14ac:dyDescent="0.2">
      <c r="A52" s="432"/>
      <c r="B52" s="238" t="s">
        <v>142</v>
      </c>
      <c r="C52" s="240">
        <v>0.15</v>
      </c>
      <c r="D52" s="240" t="s">
        <v>137</v>
      </c>
    </row>
    <row r="53" spans="1:4" ht="14.25" x14ac:dyDescent="0.2">
      <c r="A53" s="433"/>
      <c r="B53" s="238" t="s">
        <v>153</v>
      </c>
      <c r="C53" s="240">
        <v>0.1</v>
      </c>
      <c r="D53" s="240" t="s">
        <v>156</v>
      </c>
    </row>
    <row r="54" spans="1:4" ht="14.25" x14ac:dyDescent="0.2">
      <c r="A54" s="238" t="s">
        <v>229</v>
      </c>
      <c r="B54" s="238" t="s">
        <v>132</v>
      </c>
      <c r="C54" s="240">
        <v>0.25</v>
      </c>
    </row>
    <row r="55" spans="1:4" ht="23.25" x14ac:dyDescent="0.2">
      <c r="A55" s="238" t="s">
        <v>230</v>
      </c>
      <c r="B55" s="238" t="s">
        <v>143</v>
      </c>
      <c r="C55" s="240">
        <v>0.15</v>
      </c>
    </row>
    <row r="58" spans="1:4" ht="15" x14ac:dyDescent="0.25">
      <c r="A58" t="s">
        <v>231</v>
      </c>
      <c r="B58"/>
      <c r="C58"/>
    </row>
    <row r="59" spans="1:4" x14ac:dyDescent="0.2">
      <c r="A59" s="423" t="s">
        <v>225</v>
      </c>
      <c r="B59" s="424"/>
      <c r="C59" s="243" t="s">
        <v>186</v>
      </c>
    </row>
    <row r="60" spans="1:4" ht="80.45" customHeight="1" x14ac:dyDescent="0.2">
      <c r="A60" s="425" t="s">
        <v>121</v>
      </c>
      <c r="B60" s="233" t="s">
        <v>133</v>
      </c>
      <c r="C60" s="233" t="s">
        <v>232</v>
      </c>
    </row>
    <row r="61" spans="1:4" ht="34.5" customHeight="1" x14ac:dyDescent="0.2">
      <c r="A61" s="426"/>
      <c r="B61" s="233" t="s">
        <v>144</v>
      </c>
      <c r="C61" s="233" t="s">
        <v>233</v>
      </c>
    </row>
    <row r="62" spans="1:4" ht="34.5" customHeight="1" x14ac:dyDescent="0.2">
      <c r="A62" s="427"/>
      <c r="B62" s="233" t="s">
        <v>154</v>
      </c>
      <c r="C62" s="233" t="s">
        <v>234</v>
      </c>
    </row>
    <row r="63" spans="1:4" ht="12.75" customHeight="1" x14ac:dyDescent="0.2">
      <c r="A63" s="233" t="s">
        <v>122</v>
      </c>
      <c r="B63" s="233" t="s">
        <v>235</v>
      </c>
      <c r="C63" s="233" t="s">
        <v>236</v>
      </c>
    </row>
    <row r="64" spans="1:4" ht="14.25" x14ac:dyDescent="0.2">
      <c r="A64" s="233"/>
      <c r="B64" s="233" t="s">
        <v>237</v>
      </c>
      <c r="C64" s="233"/>
    </row>
    <row r="65" spans="1:3" ht="14.25" x14ac:dyDescent="0.2">
      <c r="A65" s="233"/>
      <c r="B65" s="233" t="s">
        <v>238</v>
      </c>
      <c r="C65" s="233"/>
    </row>
    <row r="66" spans="1:3" ht="14.25" x14ac:dyDescent="0.2">
      <c r="A66" s="233"/>
      <c r="B66" s="233" t="s">
        <v>239</v>
      </c>
      <c r="C66" s="233"/>
    </row>
    <row r="67" spans="1:3" ht="14.25" x14ac:dyDescent="0.2">
      <c r="A67" s="233"/>
      <c r="B67" s="233" t="s">
        <v>240</v>
      </c>
      <c r="C67" s="233"/>
    </row>
    <row r="68" spans="1:3" ht="12.75" customHeight="1" x14ac:dyDescent="0.2">
      <c r="A68" s="233" t="s">
        <v>241</v>
      </c>
      <c r="B68" s="233" t="s">
        <v>135</v>
      </c>
      <c r="C68" s="233" t="s">
        <v>242</v>
      </c>
    </row>
    <row r="69" spans="1:3" ht="14.25" x14ac:dyDescent="0.2">
      <c r="A69" s="233"/>
      <c r="B69" s="233" t="s">
        <v>146</v>
      </c>
      <c r="C69" s="233"/>
    </row>
    <row r="70" spans="1:3" ht="38.25" x14ac:dyDescent="0.2">
      <c r="A70" s="233" t="s">
        <v>243</v>
      </c>
      <c r="B70" s="233" t="s">
        <v>136</v>
      </c>
      <c r="C70" s="233" t="s">
        <v>244</v>
      </c>
    </row>
    <row r="71" spans="1:3" ht="69" customHeight="1" x14ac:dyDescent="0.2">
      <c r="A71" s="233"/>
      <c r="B71" s="233" t="s">
        <v>245</v>
      </c>
      <c r="C71" s="233" t="s">
        <v>246</v>
      </c>
    </row>
    <row r="72" spans="1:3" ht="34.5" customHeight="1" x14ac:dyDescent="0.2">
      <c r="A72" s="233"/>
      <c r="B72" s="233" t="s">
        <v>155</v>
      </c>
      <c r="C72" s="233" t="s">
        <v>247</v>
      </c>
    </row>
    <row r="81" s="124" customFormat="1" x14ac:dyDescent="0.2"/>
    <row r="82" s="124" customFormat="1" x14ac:dyDescent="0.2"/>
    <row r="83" s="124" customFormat="1" x14ac:dyDescent="0.2"/>
    <row r="84" s="124" customFormat="1" x14ac:dyDescent="0.2"/>
    <row r="85" s="124" customFormat="1" x14ac:dyDescent="0.2"/>
    <row r="86" s="124" customFormat="1" x14ac:dyDescent="0.2"/>
    <row r="87" s="124" customFormat="1" x14ac:dyDescent="0.2"/>
    <row r="88" s="124" customFormat="1" x14ac:dyDescent="0.2"/>
    <row r="89" s="124" customFormat="1" x14ac:dyDescent="0.2"/>
    <row r="90" s="124" customFormat="1" x14ac:dyDescent="0.2"/>
    <row r="91" s="124" customFormat="1" x14ac:dyDescent="0.2"/>
    <row r="92" s="124" customFormat="1" x14ac:dyDescent="0.2"/>
    <row r="93" s="124" customFormat="1" x14ac:dyDescent="0.2"/>
    <row r="94" s="124" customFormat="1" x14ac:dyDescent="0.2"/>
    <row r="95" s="124" customFormat="1" x14ac:dyDescent="0.2"/>
    <row r="96" s="124" customFormat="1" x14ac:dyDescent="0.2"/>
    <row r="97" s="124" customFormat="1" x14ac:dyDescent="0.2"/>
    <row r="98" s="124" customFormat="1" x14ac:dyDescent="0.2"/>
    <row r="99" s="124" customFormat="1" x14ac:dyDescent="0.2"/>
    <row r="100" s="124" customFormat="1" x14ac:dyDescent="0.2"/>
    <row r="101" s="124" customFormat="1" x14ac:dyDescent="0.2"/>
    <row r="102" s="124" customFormat="1" x14ac:dyDescent="0.2"/>
    <row r="103" s="124" customFormat="1" x14ac:dyDescent="0.2"/>
    <row r="104" s="124" customFormat="1" x14ac:dyDescent="0.2"/>
    <row r="105" s="124" customFormat="1" x14ac:dyDescent="0.2"/>
    <row r="106" s="124" customFormat="1" x14ac:dyDescent="0.2"/>
    <row r="107" s="124" customFormat="1" x14ac:dyDescent="0.2"/>
    <row r="108" s="124" customFormat="1" x14ac:dyDescent="0.2"/>
    <row r="109" s="124" customFormat="1" x14ac:dyDescent="0.2"/>
    <row r="110" s="124" customFormat="1" x14ac:dyDescent="0.2"/>
    <row r="111" s="124" customFormat="1" x14ac:dyDescent="0.2"/>
    <row r="112" s="124" customFormat="1" x14ac:dyDescent="0.2"/>
    <row r="113" s="124" customFormat="1" x14ac:dyDescent="0.2"/>
    <row r="114" s="124" customFormat="1" x14ac:dyDescent="0.2"/>
    <row r="115" s="124" customFormat="1" x14ac:dyDescent="0.2"/>
    <row r="116" s="124" customFormat="1" x14ac:dyDescent="0.2"/>
    <row r="117" s="124" customFormat="1" x14ac:dyDescent="0.2"/>
    <row r="118" s="124" customFormat="1" x14ac:dyDescent="0.2"/>
    <row r="119" s="124" customFormat="1" x14ac:dyDescent="0.2"/>
    <row r="120" s="124" customFormat="1" x14ac:dyDescent="0.2"/>
    <row r="121" s="124" customFormat="1" x14ac:dyDescent="0.2"/>
    <row r="122" s="124" customFormat="1" x14ac:dyDescent="0.2"/>
    <row r="123" s="124" customFormat="1" x14ac:dyDescent="0.2"/>
    <row r="124" s="124" customFormat="1" x14ac:dyDescent="0.2"/>
    <row r="125" s="124" customFormat="1" x14ac:dyDescent="0.2"/>
    <row r="126" s="124" customFormat="1" x14ac:dyDescent="0.2"/>
    <row r="127" s="124" customFormat="1" x14ac:dyDescent="0.2"/>
    <row r="128" s="124" customFormat="1" x14ac:dyDescent="0.2"/>
    <row r="129" s="124" customFormat="1" x14ac:dyDescent="0.2"/>
  </sheetData>
  <sheetProtection formatCells="0" formatColumns="0" formatRows="0"/>
  <mergeCells count="9">
    <mergeCell ref="A59:B59"/>
    <mergeCell ref="A60:A62"/>
    <mergeCell ref="E2:I2"/>
    <mergeCell ref="P2:Q2"/>
    <mergeCell ref="E1:H1"/>
    <mergeCell ref="A1:B1"/>
    <mergeCell ref="K2:N2"/>
    <mergeCell ref="A50:B50"/>
    <mergeCell ref="A51:A53"/>
  </mergeCells>
  <pageMargins left="0.7" right="0.7" top="0.75" bottom="0.75" header="0.3" footer="0.3"/>
  <pageSetup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Y28"/>
  <sheetViews>
    <sheetView showGridLines="0" view="pageBreakPreview" topLeftCell="C25" zoomScaleNormal="55" zoomScaleSheetLayoutView="100" zoomScalePageLayoutView="25" workbookViewId="0">
      <selection activeCell="Q15" sqref="Q15"/>
    </sheetView>
  </sheetViews>
  <sheetFormatPr baseColWidth="10" defaultColWidth="14.42578125" defaultRowHeight="14.25" x14ac:dyDescent="0.25"/>
  <cols>
    <col min="1" max="1" width="15.42578125" style="4" customWidth="1"/>
    <col min="2" max="2" width="29.42578125" style="33" customWidth="1"/>
    <col min="3" max="3" width="28.42578125" style="33" customWidth="1"/>
    <col min="4" max="4" width="21.140625" style="4" customWidth="1"/>
    <col min="5" max="5" width="16.85546875" style="14" customWidth="1"/>
    <col min="6" max="6" width="18" style="4" customWidth="1"/>
    <col min="7" max="7" width="17.85546875" style="14" customWidth="1"/>
    <col min="8" max="8" width="11.140625" style="14" customWidth="1"/>
    <col min="9" max="9" width="10.42578125" style="14" customWidth="1"/>
    <col min="10" max="10" width="22.42578125" style="14" customWidth="1"/>
    <col min="11" max="12" width="10.140625" style="14" customWidth="1"/>
    <col min="13" max="13" width="11.7109375" style="187" customWidth="1"/>
    <col min="14" max="14" width="11" style="187" bestFit="1" customWidth="1"/>
    <col min="15" max="15" width="8" style="4" customWidth="1"/>
    <col min="16" max="16" width="21.42578125" style="4" customWidth="1"/>
    <col min="17" max="17" width="32.85546875" style="4" customWidth="1"/>
    <col min="18" max="19" width="14.42578125" style="33" customWidth="1"/>
    <col min="20" max="20" width="20.42578125" style="4" customWidth="1"/>
    <col min="21" max="21" width="5.42578125" style="4" customWidth="1"/>
    <col min="22" max="22" width="14.140625" style="4" bestFit="1" customWidth="1"/>
    <col min="23" max="23" width="14.85546875" style="4" bestFit="1" customWidth="1"/>
    <col min="24" max="24" width="24.140625" style="4" customWidth="1"/>
    <col min="25" max="25" width="57.85546875" style="4" customWidth="1"/>
    <col min="26" max="29" width="24.140625" style="4" customWidth="1"/>
    <col min="30" max="256" width="11.42578125" style="4" customWidth="1"/>
    <col min="257" max="257" width="12.42578125" style="4" customWidth="1"/>
    <col min="258" max="258" width="47" style="4" customWidth="1"/>
    <col min="259" max="259" width="35" style="4" customWidth="1"/>
    <col min="260" max="16384" width="14.42578125" style="4"/>
  </cols>
  <sheetData>
    <row r="1" spans="1:25" ht="32.25" customHeight="1" x14ac:dyDescent="0.25">
      <c r="A1" s="441"/>
      <c r="B1" s="442" t="str">
        <f>+'2 CONTEXTO E IDENTIFICACIÓN'!A1</f>
        <v>MAPA DE RIESGOS</v>
      </c>
      <c r="C1" s="453"/>
      <c r="D1" s="454"/>
      <c r="E1" s="13"/>
      <c r="G1" s="13"/>
      <c r="H1" s="13"/>
      <c r="I1" s="13"/>
      <c r="J1" s="13"/>
      <c r="K1" s="13"/>
      <c r="L1" s="13"/>
      <c r="M1" s="326"/>
      <c r="N1" s="326"/>
    </row>
    <row r="2" spans="1:25" s="273" customFormat="1" ht="32.25" customHeight="1" x14ac:dyDescent="0.2">
      <c r="A2" s="441"/>
      <c r="B2" s="442"/>
      <c r="C2" s="34" t="str">
        <f>+'2 CONTEXTO E IDENTIFICACIÓN'!A2</f>
        <v>VERSIÓN:</v>
      </c>
      <c r="D2" s="34">
        <f>'2 CONTEXTO E IDENTIFICACIÓN'!B2</f>
        <v>0</v>
      </c>
      <c r="E2" s="13"/>
      <c r="G2" s="327" t="str">
        <f>+'2 CONTEXTO E IDENTIFICACIÓN'!$I$4</f>
        <v>Elaboración o Actualización:</v>
      </c>
      <c r="H2" s="205">
        <f>'2 CONTEXTO E IDENTIFICACIÓN'!J4</f>
        <v>0</v>
      </c>
      <c r="I2" s="13"/>
      <c r="J2" s="13"/>
      <c r="K2" s="13"/>
      <c r="L2" s="13"/>
      <c r="M2" s="326"/>
      <c r="N2" s="326"/>
      <c r="R2" s="328"/>
      <c r="S2" s="328"/>
    </row>
    <row r="3" spans="1:25" s="273" customFormat="1" ht="15" x14ac:dyDescent="0.2">
      <c r="A3" s="329"/>
      <c r="B3" s="330"/>
      <c r="C3" s="198"/>
      <c r="D3" s="35"/>
      <c r="E3" s="13"/>
      <c r="G3" s="331"/>
      <c r="H3" s="332"/>
      <c r="I3" s="13"/>
      <c r="J3" s="13"/>
      <c r="K3" s="13"/>
      <c r="L3" s="13"/>
      <c r="M3" s="326"/>
      <c r="N3" s="326"/>
      <c r="R3" s="328"/>
      <c r="S3" s="328"/>
    </row>
    <row r="4" spans="1:25" s="273" customFormat="1" ht="32.25" customHeight="1" x14ac:dyDescent="0.2">
      <c r="A4" s="12" t="s">
        <v>75</v>
      </c>
      <c r="B4" s="272">
        <f>'2 CONTEXTO E IDENTIFICACIÓN'!B4</f>
        <v>0</v>
      </c>
      <c r="C4" s="451"/>
      <c r="D4" s="452"/>
      <c r="E4" s="13"/>
      <c r="G4" s="197" t="str">
        <f>+'2 CONTEXTO E IDENTIFICACIÓN'!$E$5</f>
        <v xml:space="preserve">Vigencia: </v>
      </c>
      <c r="H4" s="195">
        <f>'2 CONTEXTO E IDENTIFICACIÓN'!G5</f>
        <v>0</v>
      </c>
      <c r="I4" s="196" t="s">
        <v>80</v>
      </c>
      <c r="J4" s="193">
        <f>'2 CONTEXTO E IDENTIFICACIÓN'!J5</f>
        <v>0</v>
      </c>
      <c r="K4" s="13"/>
      <c r="L4" s="13"/>
      <c r="M4" s="326"/>
      <c r="N4" s="326"/>
      <c r="R4" s="328"/>
      <c r="S4" s="328"/>
    </row>
    <row r="5" spans="1:25" s="273" customFormat="1" ht="15.75" thickBot="1" x14ac:dyDescent="0.25">
      <c r="A5" s="12" t="s">
        <v>76</v>
      </c>
      <c r="B5" s="443">
        <f>'2 CONTEXTO E IDENTIFICACIÓN'!F4</f>
        <v>0</v>
      </c>
      <c r="C5" s="444"/>
      <c r="D5" s="444"/>
      <c r="E5" s="333"/>
      <c r="F5" s="333"/>
      <c r="R5" s="328"/>
      <c r="S5" s="328"/>
    </row>
    <row r="6" spans="1:25" s="273" customFormat="1" ht="15.75" thickBot="1" x14ac:dyDescent="0.25">
      <c r="A6" s="206"/>
      <c r="B6" s="334"/>
      <c r="C6" s="335"/>
      <c r="D6" s="335"/>
      <c r="E6" s="333"/>
      <c r="F6" s="333"/>
      <c r="G6" s="445" t="s">
        <v>248</v>
      </c>
      <c r="H6" s="446"/>
      <c r="I6" s="446"/>
      <c r="J6" s="446"/>
      <c r="K6" s="446"/>
      <c r="L6" s="446"/>
      <c r="M6" s="446"/>
      <c r="N6" s="447"/>
      <c r="R6" s="328"/>
      <c r="S6" s="328"/>
    </row>
    <row r="7" spans="1:25" s="338" customFormat="1" ht="14.25" customHeight="1" thickBot="1" x14ac:dyDescent="0.3">
      <c r="A7" s="336"/>
      <c r="B7" s="337"/>
      <c r="C7" s="445" t="s">
        <v>249</v>
      </c>
      <c r="D7" s="446"/>
      <c r="E7" s="446"/>
      <c r="F7" s="447"/>
      <c r="G7" s="448" t="s">
        <v>30</v>
      </c>
      <c r="H7" s="449"/>
      <c r="I7" s="450"/>
      <c r="J7" s="448" t="s">
        <v>32</v>
      </c>
      <c r="K7" s="449"/>
      <c r="L7" s="450"/>
      <c r="M7" s="448" t="s">
        <v>250</v>
      </c>
      <c r="N7" s="450"/>
      <c r="P7" s="437" t="s">
        <v>251</v>
      </c>
      <c r="Q7" s="438"/>
      <c r="R7" s="439"/>
      <c r="S7" s="439"/>
      <c r="T7" s="440"/>
      <c r="V7" s="434" t="s">
        <v>252</v>
      </c>
      <c r="W7" s="435"/>
      <c r="X7" s="435"/>
      <c r="Y7" s="436"/>
    </row>
    <row r="8" spans="1:25" s="133" customFormat="1" ht="57" x14ac:dyDescent="0.25">
      <c r="A8" s="169" t="s">
        <v>253</v>
      </c>
      <c r="B8" s="168" t="s">
        <v>254</v>
      </c>
      <c r="C8" s="179" t="s">
        <v>29</v>
      </c>
      <c r="D8" s="180" t="s">
        <v>255</v>
      </c>
      <c r="E8" s="181" t="s">
        <v>256</v>
      </c>
      <c r="F8" s="182" t="s">
        <v>257</v>
      </c>
      <c r="G8" s="158" t="s">
        <v>30</v>
      </c>
      <c r="H8" s="159" t="s">
        <v>258</v>
      </c>
      <c r="I8" s="162" t="s">
        <v>259</v>
      </c>
      <c r="J8" s="158" t="s">
        <v>32</v>
      </c>
      <c r="K8" s="159" t="s">
        <v>258</v>
      </c>
      <c r="L8" s="162" t="s">
        <v>259</v>
      </c>
      <c r="M8" s="158" t="s">
        <v>260</v>
      </c>
      <c r="N8" s="160" t="s">
        <v>261</v>
      </c>
      <c r="P8" s="16" t="s">
        <v>259</v>
      </c>
      <c r="Q8" s="17" t="s">
        <v>255</v>
      </c>
      <c r="R8" s="151" t="s">
        <v>262</v>
      </c>
      <c r="S8" s="151" t="s">
        <v>263</v>
      </c>
      <c r="T8" s="18" t="s">
        <v>137</v>
      </c>
      <c r="V8" s="16" t="s">
        <v>259</v>
      </c>
      <c r="W8" s="17" t="s">
        <v>264</v>
      </c>
      <c r="X8" s="17" t="s">
        <v>265</v>
      </c>
      <c r="Y8" s="18" t="s">
        <v>32</v>
      </c>
    </row>
    <row r="9" spans="1:25" ht="93" customHeight="1" x14ac:dyDescent="0.25">
      <c r="A9" s="19" t="str">
        <f>'2 CONTEXTO E IDENTIFICACIÓN'!A9</f>
        <v>R1</v>
      </c>
      <c r="B9" s="175" t="str">
        <f>+'2 CONTEXTO E IDENTIFICACIÓN'!J9</f>
        <v xml:space="preserve">Posibilidad  de efecto dañoso sobre bienes de uso público por a causa de </v>
      </c>
      <c r="C9" s="176">
        <v>100</v>
      </c>
      <c r="D9" s="154" t="str">
        <f t="shared" ref="D9:D28" si="0">+IF(C9="","",IF(C9&lt;=$S$9,$Q$9,IF(C9&lt;=$S$10,$Q$10,IF(C9&lt;=$S$11,$Q$11,IF(C9&lt;=$S$12,$Q$12,IF(C9&gt;=$R$13,$Q$13,""))))))</f>
        <v>La actividad que conlleva el riesgo se ejecuta de 24 a 500 veces por año</v>
      </c>
      <c r="E9" s="155">
        <f t="shared" ref="E9:E28" si="1">+IF(D9="","",IF(D9=$Q$9,$T$9,IF(D9=$Q$10,$T$10,IF(D9=$Q$11,$T$11,IF(D9=$Q$12,$T$12,IF(D9=$Q$13,$T$13))))))</f>
        <v>0.6</v>
      </c>
      <c r="F9" s="20" t="str">
        <f t="shared" ref="F9:F28" si="2">+IF(D9="","",IF(D9=$Q$9,$P$9,IF(D9=$Q$10,$P$10,IF(D9=$Q$11,$P$11,IF(D9=$Q$12,$P$12,IF(D9=$Q$13,$P$13))))))</f>
        <v>Media</v>
      </c>
      <c r="G9" s="165" t="s">
        <v>266</v>
      </c>
      <c r="H9" s="157">
        <f>+IF(G9="","",IF(G9="N/A","",IF(OR(G9=$X$9,G9=$Y$9),$W$9,IF(OR(G9=$X$10,G9=$Y$10),$W$10,IF(OR(G9=$X$11,G9=$Y$11),$W$11,IF(OR(G9=$X$12,G9=$Y$12),$W$12,IF(OR(G9=$X$13,G9=$Y$13),$W$13)))))))</f>
        <v>0.4</v>
      </c>
      <c r="I9" s="163" t="str">
        <f t="shared" ref="I9:I28" si="3">+IF(G9="","",IF(G9="N/A","",IF(OR(G9=$X$9,G9=$Y$9),$V$9,IF(OR(G9=$X$10,G9=$Y$10),$V$10,IF(OR(G9=$X$11,G9=$Y$11),$V$11,IF(OR(G9=$X$12,G9=$Y$12),$V$12,IF(OR(G9=$X$13,G9=$Y$13),$V$13)))))))</f>
        <v>Menor</v>
      </c>
      <c r="J9" s="165" t="s">
        <v>267</v>
      </c>
      <c r="K9" s="157">
        <f t="shared" ref="K9:K28" si="4">+IF(J9="","",IF(J9="N/A","",IF(OR(J9=$X$9,J9=$Y$9),$W$9,IF(OR(J9=$X$10,J9=$Y$10),$W$10,IF(OR(J9=$X$11,J9=$Y$11),$W$11,IF(OR(J9=$X$12,J9=$Y$12),$W$12,IF(OR(J9=$X$13,J9=$Y$13),$W$13)))))))</f>
        <v>0.2</v>
      </c>
      <c r="L9" s="163" t="str">
        <f t="shared" ref="L9:L28" si="5">+IF(J9="","",IF(J9="N/A","",IF(OR(J9=$X$9,J9=$Y$9),$V$9,IF(OR(J9=$X$10,J9=$Y$10),$V$10,IF(OR(J9=$X$11,J9=$Y$11),$V$11,IF(OR(J9=$X$12,J9=$Y$12),$V$12,IF(OR(J9=$X$13,J9=$Y$13),$V$13)))))))</f>
        <v>Leve</v>
      </c>
      <c r="M9" s="183">
        <f>+IF(H9="",K9,IF(K9="",H9,IF(H9&gt;K9,H9,K9)))</f>
        <v>0.4</v>
      </c>
      <c r="N9" s="184" t="str">
        <f>+IF(M9="","",IF(M9=$W$9,$V$9,IF(M9=$W$10,$V$10,IF(M9=$W$11,$V$11,IF(M9=$W$12,$V$12,IF(M9=$W$13,$V$13))))))</f>
        <v>Menor</v>
      </c>
      <c r="P9" s="224" t="s">
        <v>268</v>
      </c>
      <c r="Q9" s="21" t="s">
        <v>269</v>
      </c>
      <c r="R9" s="152">
        <v>0</v>
      </c>
      <c r="S9" s="152">
        <v>2</v>
      </c>
      <c r="T9" s="22">
        <v>0.2</v>
      </c>
      <c r="V9" s="224" t="s">
        <v>270</v>
      </c>
      <c r="W9" s="23">
        <v>0.2</v>
      </c>
      <c r="X9" s="21" t="s">
        <v>271</v>
      </c>
      <c r="Y9" s="24" t="s">
        <v>267</v>
      </c>
    </row>
    <row r="10" spans="1:25" ht="93" customHeight="1" x14ac:dyDescent="0.25">
      <c r="A10" s="19" t="str">
        <f>'2 CONTEXTO E IDENTIFICACIÓN'!A10</f>
        <v>R2</v>
      </c>
      <c r="B10" s="175" t="str">
        <f>+'2 CONTEXTO E IDENTIFICACIÓN'!J10</f>
        <v xml:space="preserve"> por a causa de </v>
      </c>
      <c r="C10" s="177"/>
      <c r="D10" s="154" t="str">
        <f t="shared" si="0"/>
        <v/>
      </c>
      <c r="E10" s="155" t="str">
        <f t="shared" si="1"/>
        <v/>
      </c>
      <c r="F10" s="20" t="str">
        <f t="shared" si="2"/>
        <v/>
      </c>
      <c r="G10" s="165"/>
      <c r="H10" s="157" t="str">
        <f t="shared" ref="H10:H28" si="6">+IF(G10="","",IF(G10="N/A","",IF(OR(G10=$X$9,G10=$Y$9),$W$9,IF(OR(G10=$X$10,G10=$Y$10),$W$10,IF(OR(G10=$X$11,G10=$Y$11),$W$11,IF(OR(G10=$X$12,G10=$Y$12),$W$12,IF(OR(G10=$X$13,G10=$Y$13),$W$13)))))))</f>
        <v/>
      </c>
      <c r="I10" s="163" t="str">
        <f t="shared" si="3"/>
        <v/>
      </c>
      <c r="J10" s="165"/>
      <c r="K10" s="157" t="str">
        <f t="shared" si="4"/>
        <v/>
      </c>
      <c r="L10" s="163" t="str">
        <f t="shared" si="5"/>
        <v/>
      </c>
      <c r="M10" s="183" t="str">
        <f>+IF(H10="",K10,IF(K10="",H10,IF(H10&gt;K10,H10,K10)))</f>
        <v/>
      </c>
      <c r="N10" s="184" t="str">
        <f t="shared" ref="N10:N28" si="7">+IF(M10="","",IF(M10=$W$9,$V$9,IF(M10=$W$10,$V$10,IF(M10=$W$11,$V$11,IF(M10=$W$12,$V$12,IF(M10=$W$13,$V$13))))))</f>
        <v/>
      </c>
      <c r="P10" s="225" t="s">
        <v>272</v>
      </c>
      <c r="Q10" s="25" t="s">
        <v>273</v>
      </c>
      <c r="R10" s="152">
        <v>3</v>
      </c>
      <c r="S10" s="152">
        <v>24</v>
      </c>
      <c r="T10" s="22">
        <v>0.4</v>
      </c>
      <c r="V10" s="225" t="s">
        <v>274</v>
      </c>
      <c r="W10" s="23">
        <v>0.4</v>
      </c>
      <c r="X10" s="25" t="s">
        <v>266</v>
      </c>
      <c r="Y10" s="26" t="s">
        <v>275</v>
      </c>
    </row>
    <row r="11" spans="1:25" ht="93" customHeight="1" x14ac:dyDescent="0.25">
      <c r="A11" s="19" t="str">
        <f>'2 CONTEXTO E IDENTIFICACIÓN'!A11</f>
        <v>R3</v>
      </c>
      <c r="B11" s="175" t="str">
        <f>+'2 CONTEXTO E IDENTIFICACIÓN'!J11</f>
        <v xml:space="preserve"> por a causa de </v>
      </c>
      <c r="C11" s="177"/>
      <c r="D11" s="154" t="str">
        <f t="shared" si="0"/>
        <v/>
      </c>
      <c r="E11" s="155" t="str">
        <f t="shared" si="1"/>
        <v/>
      </c>
      <c r="F11" s="20" t="str">
        <f t="shared" si="2"/>
        <v/>
      </c>
      <c r="G11" s="165"/>
      <c r="H11" s="157" t="str">
        <f t="shared" si="6"/>
        <v/>
      </c>
      <c r="I11" s="163" t="str">
        <f t="shared" si="3"/>
        <v/>
      </c>
      <c r="J11" s="165"/>
      <c r="K11" s="157" t="str">
        <f t="shared" si="4"/>
        <v/>
      </c>
      <c r="L11" s="163" t="str">
        <f t="shared" si="5"/>
        <v/>
      </c>
      <c r="M11" s="183" t="str">
        <f t="shared" ref="M11:M28" si="8">+IF(H11="",K11,IF(K11="",H11,IF(H11&gt;K11,H11,K11)))</f>
        <v/>
      </c>
      <c r="N11" s="184" t="str">
        <f t="shared" si="7"/>
        <v/>
      </c>
      <c r="P11" s="226" t="s">
        <v>276</v>
      </c>
      <c r="Q11" s="25" t="s">
        <v>277</v>
      </c>
      <c r="R11" s="152">
        <v>25</v>
      </c>
      <c r="S11" s="152">
        <v>500</v>
      </c>
      <c r="T11" s="22">
        <v>0.6</v>
      </c>
      <c r="V11" s="226" t="s">
        <v>278</v>
      </c>
      <c r="W11" s="23">
        <v>0.6</v>
      </c>
      <c r="X11" s="25" t="s">
        <v>279</v>
      </c>
      <c r="Y11" s="26" t="s">
        <v>280</v>
      </c>
    </row>
    <row r="12" spans="1:25" ht="93" customHeight="1" x14ac:dyDescent="0.25">
      <c r="A12" s="19" t="str">
        <f>'2 CONTEXTO E IDENTIFICACIÓN'!A12</f>
        <v>R4</v>
      </c>
      <c r="B12" s="175" t="str">
        <f>+'2 CONTEXTO E IDENTIFICACIÓN'!J12</f>
        <v xml:space="preserve"> por a causa de </v>
      </c>
      <c r="C12" s="177"/>
      <c r="D12" s="154" t="str">
        <f t="shared" si="0"/>
        <v/>
      </c>
      <c r="E12" s="155" t="str">
        <f t="shared" si="1"/>
        <v/>
      </c>
      <c r="F12" s="20" t="str">
        <f t="shared" si="2"/>
        <v/>
      </c>
      <c r="G12" s="165"/>
      <c r="H12" s="157" t="str">
        <f t="shared" si="6"/>
        <v/>
      </c>
      <c r="I12" s="163" t="str">
        <f t="shared" si="3"/>
        <v/>
      </c>
      <c r="J12" s="165"/>
      <c r="K12" s="157" t="str">
        <f t="shared" si="4"/>
        <v/>
      </c>
      <c r="L12" s="163" t="str">
        <f t="shared" si="5"/>
        <v/>
      </c>
      <c r="M12" s="183" t="str">
        <f t="shared" si="8"/>
        <v/>
      </c>
      <c r="N12" s="184" t="str">
        <f t="shared" si="7"/>
        <v/>
      </c>
      <c r="P12" s="27" t="s">
        <v>281</v>
      </c>
      <c r="Q12" s="25" t="s">
        <v>282</v>
      </c>
      <c r="R12" s="152">
        <v>5001</v>
      </c>
      <c r="S12" s="152">
        <v>5000</v>
      </c>
      <c r="T12" s="22">
        <v>0.8</v>
      </c>
      <c r="V12" s="27" t="s">
        <v>283</v>
      </c>
      <c r="W12" s="23">
        <v>0.8</v>
      </c>
      <c r="X12" s="25" t="s">
        <v>284</v>
      </c>
      <c r="Y12" s="26" t="s">
        <v>285</v>
      </c>
    </row>
    <row r="13" spans="1:25" ht="93" customHeight="1" x14ac:dyDescent="0.25">
      <c r="A13" s="19" t="str">
        <f>'2 CONTEXTO E IDENTIFICACIÓN'!A13</f>
        <v>R5</v>
      </c>
      <c r="B13" s="175" t="str">
        <f>+'2 CONTEXTO E IDENTIFICACIÓN'!J13</f>
        <v xml:space="preserve"> por a causa de </v>
      </c>
      <c r="C13" s="177"/>
      <c r="D13" s="154" t="str">
        <f t="shared" si="0"/>
        <v/>
      </c>
      <c r="E13" s="155" t="str">
        <f t="shared" si="1"/>
        <v/>
      </c>
      <c r="F13" s="20" t="str">
        <f t="shared" si="2"/>
        <v/>
      </c>
      <c r="G13" s="165"/>
      <c r="H13" s="157" t="str">
        <f t="shared" si="6"/>
        <v/>
      </c>
      <c r="I13" s="163" t="str">
        <f t="shared" si="3"/>
        <v/>
      </c>
      <c r="J13" s="165"/>
      <c r="K13" s="157" t="str">
        <f t="shared" si="4"/>
        <v/>
      </c>
      <c r="L13" s="163" t="str">
        <f t="shared" si="5"/>
        <v/>
      </c>
      <c r="M13" s="183" t="str">
        <f t="shared" si="8"/>
        <v/>
      </c>
      <c r="N13" s="184" t="str">
        <f t="shared" si="7"/>
        <v/>
      </c>
      <c r="P13" s="227" t="s">
        <v>286</v>
      </c>
      <c r="Q13" s="25" t="s">
        <v>287</v>
      </c>
      <c r="R13" s="152">
        <v>5001</v>
      </c>
      <c r="S13" s="152"/>
      <c r="T13" s="22">
        <v>1</v>
      </c>
      <c r="V13" s="227" t="s">
        <v>288</v>
      </c>
      <c r="W13" s="23">
        <v>1</v>
      </c>
      <c r="X13" s="25" t="s">
        <v>289</v>
      </c>
      <c r="Y13" s="26" t="s">
        <v>290</v>
      </c>
    </row>
    <row r="14" spans="1:25" ht="93" customHeight="1" thickBot="1" x14ac:dyDescent="0.3">
      <c r="A14" s="19" t="str">
        <f>'2 CONTEXTO E IDENTIFICACIÓN'!A14</f>
        <v>R6</v>
      </c>
      <c r="B14" s="175" t="str">
        <f>+'2 CONTEXTO E IDENTIFICACIÓN'!J14</f>
        <v xml:space="preserve"> por a causa de </v>
      </c>
      <c r="C14" s="177"/>
      <c r="D14" s="154" t="str">
        <f t="shared" si="0"/>
        <v/>
      </c>
      <c r="E14" s="155" t="str">
        <f t="shared" si="1"/>
        <v/>
      </c>
      <c r="F14" s="20" t="str">
        <f t="shared" si="2"/>
        <v/>
      </c>
      <c r="G14" s="165"/>
      <c r="H14" s="157" t="str">
        <f t="shared" si="6"/>
        <v/>
      </c>
      <c r="I14" s="163" t="str">
        <f t="shared" si="3"/>
        <v/>
      </c>
      <c r="J14" s="165"/>
      <c r="K14" s="157" t="str">
        <f t="shared" si="4"/>
        <v/>
      </c>
      <c r="L14" s="163" t="str">
        <f t="shared" si="5"/>
        <v/>
      </c>
      <c r="M14" s="183" t="str">
        <f t="shared" si="8"/>
        <v/>
      </c>
      <c r="N14" s="184" t="str">
        <f t="shared" si="7"/>
        <v/>
      </c>
      <c r="P14" s="28"/>
      <c r="Q14" s="29"/>
      <c r="R14" s="153"/>
      <c r="S14" s="153"/>
      <c r="T14" s="30"/>
      <c r="V14" s="28"/>
      <c r="W14" s="29"/>
      <c r="X14" s="29" t="s">
        <v>291</v>
      </c>
      <c r="Y14" s="30" t="s">
        <v>291</v>
      </c>
    </row>
    <row r="15" spans="1:25" ht="93" customHeight="1" x14ac:dyDescent="0.25">
      <c r="A15" s="19" t="str">
        <f>'2 CONTEXTO E IDENTIFICACIÓN'!A15</f>
        <v>R7</v>
      </c>
      <c r="B15" s="175" t="str">
        <f>+'2 CONTEXTO E IDENTIFICACIÓN'!J15</f>
        <v xml:space="preserve"> por a causa de </v>
      </c>
      <c r="C15" s="177"/>
      <c r="D15" s="154" t="str">
        <f t="shared" si="0"/>
        <v/>
      </c>
      <c r="E15" s="155" t="str">
        <f t="shared" si="1"/>
        <v/>
      </c>
      <c r="F15" s="20" t="str">
        <f t="shared" si="2"/>
        <v/>
      </c>
      <c r="G15" s="165"/>
      <c r="H15" s="157" t="str">
        <f t="shared" si="6"/>
        <v/>
      </c>
      <c r="I15" s="163" t="str">
        <f t="shared" si="3"/>
        <v/>
      </c>
      <c r="J15" s="165"/>
      <c r="K15" s="157" t="str">
        <f t="shared" si="4"/>
        <v/>
      </c>
      <c r="L15" s="163" t="str">
        <f t="shared" si="5"/>
        <v/>
      </c>
      <c r="M15" s="183" t="str">
        <f t="shared" si="8"/>
        <v/>
      </c>
      <c r="N15" s="184" t="str">
        <f t="shared" si="7"/>
        <v/>
      </c>
    </row>
    <row r="16" spans="1:25" ht="93" customHeight="1" x14ac:dyDescent="0.25">
      <c r="A16" s="19" t="str">
        <f>'2 CONTEXTO E IDENTIFICACIÓN'!A16</f>
        <v>R8</v>
      </c>
      <c r="B16" s="175" t="str">
        <f>+'2 CONTEXTO E IDENTIFICACIÓN'!J16</f>
        <v xml:space="preserve"> por a causa de </v>
      </c>
      <c r="C16" s="177"/>
      <c r="D16" s="154" t="str">
        <f t="shared" si="0"/>
        <v/>
      </c>
      <c r="E16" s="155" t="str">
        <f t="shared" si="1"/>
        <v/>
      </c>
      <c r="F16" s="20" t="str">
        <f t="shared" si="2"/>
        <v/>
      </c>
      <c r="G16" s="165"/>
      <c r="H16" s="157" t="str">
        <f t="shared" si="6"/>
        <v/>
      </c>
      <c r="I16" s="163" t="str">
        <f t="shared" si="3"/>
        <v/>
      </c>
      <c r="J16" s="165"/>
      <c r="K16" s="157" t="str">
        <f t="shared" si="4"/>
        <v/>
      </c>
      <c r="L16" s="163" t="str">
        <f t="shared" si="5"/>
        <v/>
      </c>
      <c r="M16" s="183" t="str">
        <f t="shared" si="8"/>
        <v/>
      </c>
      <c r="N16" s="184" t="str">
        <f t="shared" si="7"/>
        <v/>
      </c>
    </row>
    <row r="17" spans="1:14" ht="93" customHeight="1" x14ac:dyDescent="0.25">
      <c r="A17" s="19" t="str">
        <f>'2 CONTEXTO E IDENTIFICACIÓN'!A17</f>
        <v>R9</v>
      </c>
      <c r="B17" s="175" t="str">
        <f>+'2 CONTEXTO E IDENTIFICACIÓN'!J17</f>
        <v xml:space="preserve"> por a causa de </v>
      </c>
      <c r="C17" s="177"/>
      <c r="D17" s="154" t="str">
        <f t="shared" si="0"/>
        <v/>
      </c>
      <c r="E17" s="155" t="str">
        <f t="shared" si="1"/>
        <v/>
      </c>
      <c r="F17" s="20" t="str">
        <f t="shared" si="2"/>
        <v/>
      </c>
      <c r="G17" s="165"/>
      <c r="H17" s="157" t="str">
        <f t="shared" si="6"/>
        <v/>
      </c>
      <c r="I17" s="163" t="str">
        <f t="shared" si="3"/>
        <v/>
      </c>
      <c r="J17" s="165"/>
      <c r="K17" s="157" t="str">
        <f t="shared" si="4"/>
        <v/>
      </c>
      <c r="L17" s="163" t="str">
        <f t="shared" si="5"/>
        <v/>
      </c>
      <c r="M17" s="183" t="str">
        <f t="shared" si="8"/>
        <v/>
      </c>
      <c r="N17" s="184" t="str">
        <f t="shared" si="7"/>
        <v/>
      </c>
    </row>
    <row r="18" spans="1:14" ht="93" customHeight="1" x14ac:dyDescent="0.25">
      <c r="A18" s="19" t="str">
        <f>'2 CONTEXTO E IDENTIFICACIÓN'!A18</f>
        <v>R10</v>
      </c>
      <c r="B18" s="175" t="str">
        <f>+'2 CONTEXTO E IDENTIFICACIÓN'!J18</f>
        <v xml:space="preserve"> por a causa de </v>
      </c>
      <c r="C18" s="177"/>
      <c r="D18" s="154" t="str">
        <f t="shared" si="0"/>
        <v/>
      </c>
      <c r="E18" s="155" t="str">
        <f t="shared" si="1"/>
        <v/>
      </c>
      <c r="F18" s="20" t="str">
        <f t="shared" si="2"/>
        <v/>
      </c>
      <c r="G18" s="165"/>
      <c r="H18" s="157" t="str">
        <f t="shared" si="6"/>
        <v/>
      </c>
      <c r="I18" s="163" t="str">
        <f t="shared" si="3"/>
        <v/>
      </c>
      <c r="J18" s="165"/>
      <c r="K18" s="157" t="str">
        <f t="shared" si="4"/>
        <v/>
      </c>
      <c r="L18" s="163" t="str">
        <f t="shared" si="5"/>
        <v/>
      </c>
      <c r="M18" s="183" t="str">
        <f t="shared" si="8"/>
        <v/>
      </c>
      <c r="N18" s="184" t="str">
        <f t="shared" si="7"/>
        <v/>
      </c>
    </row>
    <row r="19" spans="1:14" ht="93" customHeight="1" x14ac:dyDescent="0.25">
      <c r="A19" s="19" t="str">
        <f>'2 CONTEXTO E IDENTIFICACIÓN'!A19</f>
        <v>R11</v>
      </c>
      <c r="B19" s="175" t="str">
        <f>+'2 CONTEXTO E IDENTIFICACIÓN'!J19</f>
        <v xml:space="preserve"> por a causa de </v>
      </c>
      <c r="C19" s="177"/>
      <c r="D19" s="154" t="str">
        <f t="shared" si="0"/>
        <v/>
      </c>
      <c r="E19" s="155" t="str">
        <f t="shared" si="1"/>
        <v/>
      </c>
      <c r="F19" s="20" t="str">
        <f t="shared" si="2"/>
        <v/>
      </c>
      <c r="G19" s="165"/>
      <c r="H19" s="157" t="str">
        <f t="shared" si="6"/>
        <v/>
      </c>
      <c r="I19" s="163" t="str">
        <f t="shared" si="3"/>
        <v/>
      </c>
      <c r="J19" s="165"/>
      <c r="K19" s="157" t="str">
        <f t="shared" si="4"/>
        <v/>
      </c>
      <c r="L19" s="163" t="str">
        <f t="shared" si="5"/>
        <v/>
      </c>
      <c r="M19" s="183" t="str">
        <f t="shared" si="8"/>
        <v/>
      </c>
      <c r="N19" s="184" t="str">
        <f t="shared" si="7"/>
        <v/>
      </c>
    </row>
    <row r="20" spans="1:14" ht="93" customHeight="1" x14ac:dyDescent="0.25">
      <c r="A20" s="19" t="str">
        <f>'2 CONTEXTO E IDENTIFICACIÓN'!A20</f>
        <v>R12</v>
      </c>
      <c r="B20" s="175" t="str">
        <f>+'2 CONTEXTO E IDENTIFICACIÓN'!J20</f>
        <v xml:space="preserve"> por a causa de </v>
      </c>
      <c r="C20" s="177"/>
      <c r="D20" s="154" t="str">
        <f t="shared" si="0"/>
        <v/>
      </c>
      <c r="E20" s="155" t="str">
        <f t="shared" si="1"/>
        <v/>
      </c>
      <c r="F20" s="20" t="str">
        <f t="shared" si="2"/>
        <v/>
      </c>
      <c r="G20" s="165"/>
      <c r="H20" s="157" t="str">
        <f t="shared" si="6"/>
        <v/>
      </c>
      <c r="I20" s="163" t="str">
        <f t="shared" si="3"/>
        <v/>
      </c>
      <c r="J20" s="165"/>
      <c r="K20" s="157" t="str">
        <f t="shared" si="4"/>
        <v/>
      </c>
      <c r="L20" s="163" t="str">
        <f t="shared" si="5"/>
        <v/>
      </c>
      <c r="M20" s="183" t="str">
        <f t="shared" si="8"/>
        <v/>
      </c>
      <c r="N20" s="184" t="str">
        <f t="shared" si="7"/>
        <v/>
      </c>
    </row>
    <row r="21" spans="1:14" ht="93" customHeight="1" x14ac:dyDescent="0.25">
      <c r="A21" s="19" t="str">
        <f>'2 CONTEXTO E IDENTIFICACIÓN'!A21</f>
        <v>R13</v>
      </c>
      <c r="B21" s="175" t="str">
        <f>+'2 CONTEXTO E IDENTIFICACIÓN'!J21</f>
        <v xml:space="preserve"> por a causa de </v>
      </c>
      <c r="C21" s="177"/>
      <c r="D21" s="154" t="str">
        <f t="shared" si="0"/>
        <v/>
      </c>
      <c r="E21" s="155" t="str">
        <f t="shared" si="1"/>
        <v/>
      </c>
      <c r="F21" s="20" t="str">
        <f t="shared" si="2"/>
        <v/>
      </c>
      <c r="G21" s="165"/>
      <c r="H21" s="157" t="str">
        <f t="shared" si="6"/>
        <v/>
      </c>
      <c r="I21" s="163" t="str">
        <f t="shared" si="3"/>
        <v/>
      </c>
      <c r="J21" s="165"/>
      <c r="K21" s="157" t="str">
        <f t="shared" si="4"/>
        <v/>
      </c>
      <c r="L21" s="163" t="str">
        <f t="shared" si="5"/>
        <v/>
      </c>
      <c r="M21" s="183" t="str">
        <f t="shared" si="8"/>
        <v/>
      </c>
      <c r="N21" s="184" t="str">
        <f t="shared" si="7"/>
        <v/>
      </c>
    </row>
    <row r="22" spans="1:14" ht="93" customHeight="1" x14ac:dyDescent="0.25">
      <c r="A22" s="19" t="str">
        <f>'2 CONTEXTO E IDENTIFICACIÓN'!A22</f>
        <v>R14</v>
      </c>
      <c r="B22" s="175" t="str">
        <f>+'2 CONTEXTO E IDENTIFICACIÓN'!J22</f>
        <v xml:space="preserve"> por a causa de </v>
      </c>
      <c r="C22" s="177"/>
      <c r="D22" s="154" t="str">
        <f t="shared" si="0"/>
        <v/>
      </c>
      <c r="E22" s="155" t="str">
        <f t="shared" si="1"/>
        <v/>
      </c>
      <c r="F22" s="20" t="str">
        <f t="shared" si="2"/>
        <v/>
      </c>
      <c r="G22" s="165"/>
      <c r="H22" s="157" t="str">
        <f t="shared" si="6"/>
        <v/>
      </c>
      <c r="I22" s="163" t="str">
        <f t="shared" si="3"/>
        <v/>
      </c>
      <c r="J22" s="165"/>
      <c r="K22" s="157" t="str">
        <f t="shared" si="4"/>
        <v/>
      </c>
      <c r="L22" s="163" t="str">
        <f t="shared" si="5"/>
        <v/>
      </c>
      <c r="M22" s="183" t="str">
        <f t="shared" si="8"/>
        <v/>
      </c>
      <c r="N22" s="184" t="str">
        <f t="shared" si="7"/>
        <v/>
      </c>
    </row>
    <row r="23" spans="1:14" ht="93" customHeight="1" x14ac:dyDescent="0.25">
      <c r="A23" s="19" t="str">
        <f>'2 CONTEXTO E IDENTIFICACIÓN'!A23</f>
        <v>R15</v>
      </c>
      <c r="B23" s="175" t="str">
        <f>+'2 CONTEXTO E IDENTIFICACIÓN'!J23</f>
        <v xml:space="preserve"> por a causa de </v>
      </c>
      <c r="C23" s="177"/>
      <c r="D23" s="154" t="str">
        <f t="shared" si="0"/>
        <v/>
      </c>
      <c r="E23" s="155" t="str">
        <f t="shared" si="1"/>
        <v/>
      </c>
      <c r="F23" s="20" t="str">
        <f t="shared" si="2"/>
        <v/>
      </c>
      <c r="G23" s="165"/>
      <c r="H23" s="157" t="str">
        <f t="shared" si="6"/>
        <v/>
      </c>
      <c r="I23" s="163" t="str">
        <f t="shared" si="3"/>
        <v/>
      </c>
      <c r="J23" s="165"/>
      <c r="K23" s="157" t="str">
        <f t="shared" si="4"/>
        <v/>
      </c>
      <c r="L23" s="163" t="str">
        <f t="shared" si="5"/>
        <v/>
      </c>
      <c r="M23" s="183" t="str">
        <f t="shared" si="8"/>
        <v/>
      </c>
      <c r="N23" s="184" t="str">
        <f t="shared" si="7"/>
        <v/>
      </c>
    </row>
    <row r="24" spans="1:14" ht="93" customHeight="1" x14ac:dyDescent="0.25">
      <c r="A24" s="19" t="str">
        <f>'2 CONTEXTO E IDENTIFICACIÓN'!A24</f>
        <v>R16</v>
      </c>
      <c r="B24" s="175" t="str">
        <f>+'2 CONTEXTO E IDENTIFICACIÓN'!J24</f>
        <v xml:space="preserve"> por a causa de </v>
      </c>
      <c r="C24" s="177"/>
      <c r="D24" s="154" t="str">
        <f t="shared" si="0"/>
        <v/>
      </c>
      <c r="E24" s="155" t="str">
        <f t="shared" si="1"/>
        <v/>
      </c>
      <c r="F24" s="20" t="str">
        <f t="shared" si="2"/>
        <v/>
      </c>
      <c r="G24" s="165"/>
      <c r="H24" s="157" t="str">
        <f t="shared" si="6"/>
        <v/>
      </c>
      <c r="I24" s="163" t="str">
        <f t="shared" si="3"/>
        <v/>
      </c>
      <c r="J24" s="165"/>
      <c r="K24" s="157" t="str">
        <f t="shared" si="4"/>
        <v/>
      </c>
      <c r="L24" s="163" t="str">
        <f t="shared" si="5"/>
        <v/>
      </c>
      <c r="M24" s="183" t="str">
        <f t="shared" si="8"/>
        <v/>
      </c>
      <c r="N24" s="184" t="str">
        <f t="shared" si="7"/>
        <v/>
      </c>
    </row>
    <row r="25" spans="1:14" ht="93" customHeight="1" x14ac:dyDescent="0.25">
      <c r="A25" s="19" t="str">
        <f>'2 CONTEXTO E IDENTIFICACIÓN'!A25</f>
        <v>R17</v>
      </c>
      <c r="B25" s="175" t="str">
        <f>+'2 CONTEXTO E IDENTIFICACIÓN'!J25</f>
        <v xml:space="preserve"> por a causa de </v>
      </c>
      <c r="C25" s="177"/>
      <c r="D25" s="154" t="str">
        <f t="shared" si="0"/>
        <v/>
      </c>
      <c r="E25" s="155" t="str">
        <f t="shared" si="1"/>
        <v/>
      </c>
      <c r="F25" s="20" t="str">
        <f t="shared" si="2"/>
        <v/>
      </c>
      <c r="G25" s="165"/>
      <c r="H25" s="157" t="str">
        <f t="shared" si="6"/>
        <v/>
      </c>
      <c r="I25" s="163" t="str">
        <f t="shared" si="3"/>
        <v/>
      </c>
      <c r="J25" s="165"/>
      <c r="K25" s="157" t="str">
        <f t="shared" si="4"/>
        <v/>
      </c>
      <c r="L25" s="163" t="str">
        <f t="shared" si="5"/>
        <v/>
      </c>
      <c r="M25" s="183" t="str">
        <f t="shared" si="8"/>
        <v/>
      </c>
      <c r="N25" s="184" t="str">
        <f t="shared" si="7"/>
        <v/>
      </c>
    </row>
    <row r="26" spans="1:14" ht="93" customHeight="1" x14ac:dyDescent="0.25">
      <c r="A26" s="19" t="str">
        <f>'2 CONTEXTO E IDENTIFICACIÓN'!A26</f>
        <v>R18</v>
      </c>
      <c r="B26" s="175" t="str">
        <f>+'2 CONTEXTO E IDENTIFICACIÓN'!J26</f>
        <v xml:space="preserve"> por a causa de </v>
      </c>
      <c r="C26" s="177"/>
      <c r="D26" s="154" t="str">
        <f t="shared" si="0"/>
        <v/>
      </c>
      <c r="E26" s="155" t="str">
        <f t="shared" si="1"/>
        <v/>
      </c>
      <c r="F26" s="20" t="str">
        <f t="shared" si="2"/>
        <v/>
      </c>
      <c r="G26" s="165"/>
      <c r="H26" s="157" t="str">
        <f t="shared" si="6"/>
        <v/>
      </c>
      <c r="I26" s="163" t="str">
        <f t="shared" si="3"/>
        <v/>
      </c>
      <c r="J26" s="165"/>
      <c r="K26" s="157" t="str">
        <f t="shared" si="4"/>
        <v/>
      </c>
      <c r="L26" s="163" t="str">
        <f t="shared" si="5"/>
        <v/>
      </c>
      <c r="M26" s="183" t="str">
        <f t="shared" si="8"/>
        <v/>
      </c>
      <c r="N26" s="184" t="str">
        <f t="shared" si="7"/>
        <v/>
      </c>
    </row>
    <row r="27" spans="1:14" ht="93" customHeight="1" x14ac:dyDescent="0.25">
      <c r="A27" s="19" t="str">
        <f>'2 CONTEXTO E IDENTIFICACIÓN'!A27</f>
        <v>R19</v>
      </c>
      <c r="B27" s="175" t="str">
        <f>+'2 CONTEXTO E IDENTIFICACIÓN'!J27</f>
        <v xml:space="preserve"> por a causa de </v>
      </c>
      <c r="C27" s="177"/>
      <c r="D27" s="154" t="str">
        <f t="shared" si="0"/>
        <v/>
      </c>
      <c r="E27" s="155" t="str">
        <f t="shared" si="1"/>
        <v/>
      </c>
      <c r="F27" s="20" t="str">
        <f t="shared" si="2"/>
        <v/>
      </c>
      <c r="G27" s="165"/>
      <c r="H27" s="157" t="str">
        <f t="shared" si="6"/>
        <v/>
      </c>
      <c r="I27" s="163" t="str">
        <f t="shared" si="3"/>
        <v/>
      </c>
      <c r="J27" s="165"/>
      <c r="K27" s="157" t="str">
        <f t="shared" si="4"/>
        <v/>
      </c>
      <c r="L27" s="163" t="str">
        <f t="shared" si="5"/>
        <v/>
      </c>
      <c r="M27" s="183" t="str">
        <f t="shared" si="8"/>
        <v/>
      </c>
      <c r="N27" s="184" t="str">
        <f t="shared" si="7"/>
        <v/>
      </c>
    </row>
    <row r="28" spans="1:14" ht="93" customHeight="1" thickBot="1" x14ac:dyDescent="0.3">
      <c r="A28" s="31" t="str">
        <f>'2 CONTEXTO E IDENTIFICACIÓN'!A28</f>
        <v>R20</v>
      </c>
      <c r="B28" s="175" t="str">
        <f>+'2 CONTEXTO E IDENTIFICACIÓN'!J28</f>
        <v xml:space="preserve"> por a causa de </v>
      </c>
      <c r="C28" s="178"/>
      <c r="D28" s="167" t="str">
        <f t="shared" si="0"/>
        <v/>
      </c>
      <c r="E28" s="156" t="str">
        <f t="shared" si="1"/>
        <v/>
      </c>
      <c r="F28" s="32" t="str">
        <f t="shared" si="2"/>
        <v/>
      </c>
      <c r="G28" s="166"/>
      <c r="H28" s="161" t="str">
        <f t="shared" si="6"/>
        <v/>
      </c>
      <c r="I28" s="164" t="str">
        <f t="shared" si="3"/>
        <v/>
      </c>
      <c r="J28" s="166"/>
      <c r="K28" s="161" t="str">
        <f t="shared" si="4"/>
        <v/>
      </c>
      <c r="L28" s="164" t="str">
        <f t="shared" si="5"/>
        <v/>
      </c>
      <c r="M28" s="185" t="str">
        <f t="shared" si="8"/>
        <v/>
      </c>
      <c r="N28" s="186" t="str">
        <f t="shared" si="7"/>
        <v/>
      </c>
    </row>
  </sheetData>
  <sheetProtection sheet="1" formatCells="0" formatColumns="0" formatRows="0" sort="0" autoFilter="0" pivotTables="0"/>
  <autoFilter ref="A8:N8" xr:uid="{00000000-0009-0000-0000-000003000000}"/>
  <dataConsolidate/>
  <mergeCells count="12">
    <mergeCell ref="V7:Y7"/>
    <mergeCell ref="P7:T7"/>
    <mergeCell ref="A1:A2"/>
    <mergeCell ref="B1:B2"/>
    <mergeCell ref="B5:D5"/>
    <mergeCell ref="C7:F7"/>
    <mergeCell ref="G7:I7"/>
    <mergeCell ref="J7:L7"/>
    <mergeCell ref="M7:N7"/>
    <mergeCell ref="G6:N6"/>
    <mergeCell ref="C4:D4"/>
    <mergeCell ref="C1:D1"/>
  </mergeCells>
  <conditionalFormatting sqref="E9:E28 G9:G28">
    <cfRule type="cellIs" dxfId="118" priority="1" operator="equal">
      <formula>$T$9</formula>
    </cfRule>
    <cfRule type="cellIs" dxfId="117" priority="2" operator="equal">
      <formula>$T$10</formula>
    </cfRule>
    <cfRule type="cellIs" dxfId="116" priority="3" operator="equal">
      <formula>$T$11</formula>
    </cfRule>
    <cfRule type="cellIs" dxfId="115" priority="4" operator="equal">
      <formula>$T$12</formula>
    </cfRule>
    <cfRule type="cellIs" dxfId="114" priority="5" operator="equal">
      <formula>$T$13</formula>
    </cfRule>
  </conditionalFormatting>
  <conditionalFormatting sqref="F9:F28">
    <cfRule type="cellIs" dxfId="113" priority="163" operator="equal">
      <formula>$P$13</formula>
    </cfRule>
    <cfRule type="cellIs" dxfId="112" priority="159" operator="equal">
      <formula>$P$9</formula>
    </cfRule>
    <cfRule type="cellIs" dxfId="111" priority="160" operator="equal">
      <formula>$P$10</formula>
    </cfRule>
    <cfRule type="cellIs" dxfId="110" priority="161" operator="equal">
      <formula>$P$11</formula>
    </cfRule>
    <cfRule type="cellIs" dxfId="109" priority="162" operator="equal">
      <formula>$P$12</formula>
    </cfRule>
  </conditionalFormatting>
  <conditionalFormatting sqref="H9:H28">
    <cfRule type="cellIs" dxfId="108" priority="77" operator="equal">
      <formula>$W$10</formula>
    </cfRule>
    <cfRule type="cellIs" dxfId="107" priority="78" operator="equal">
      <formula>$W$11</formula>
    </cfRule>
    <cfRule type="cellIs" dxfId="106" priority="79" operator="equal">
      <formula>$W$12</formula>
    </cfRule>
    <cfRule type="cellIs" dxfId="105" priority="80" operator="equal">
      <formula>$W$13</formula>
    </cfRule>
    <cfRule type="cellIs" dxfId="104" priority="76" operator="equal">
      <formula>$W$9</formula>
    </cfRule>
  </conditionalFormatting>
  <conditionalFormatting sqref="I9:J28">
    <cfRule type="cellIs" dxfId="103" priority="81" operator="equal">
      <formula>$V$9</formula>
    </cfRule>
    <cfRule type="cellIs" dxfId="102" priority="82" operator="equal">
      <formula>$V$10</formula>
    </cfRule>
    <cfRule type="cellIs" dxfId="101" priority="83" operator="equal">
      <formula>$V$11</formula>
    </cfRule>
    <cfRule type="cellIs" dxfId="100" priority="84" operator="equal">
      <formula>$V$12</formula>
    </cfRule>
    <cfRule type="cellIs" dxfId="99" priority="85" operator="equal">
      <formula>$V$13</formula>
    </cfRule>
  </conditionalFormatting>
  <conditionalFormatting sqref="K9:K28">
    <cfRule type="cellIs" dxfId="98" priority="61" operator="equal">
      <formula>$W$9</formula>
    </cfRule>
    <cfRule type="cellIs" dxfId="97" priority="62" operator="equal">
      <formula>$W$10</formula>
    </cfRule>
    <cfRule type="cellIs" dxfId="96" priority="63" operator="equal">
      <formula>$W$11</formula>
    </cfRule>
    <cfRule type="cellIs" dxfId="95" priority="64" operator="equal">
      <formula>$W$12</formula>
    </cfRule>
    <cfRule type="cellIs" dxfId="94" priority="65" operator="equal">
      <formula>$W$13</formula>
    </cfRule>
  </conditionalFormatting>
  <conditionalFormatting sqref="L9:L28">
    <cfRule type="cellIs" dxfId="93" priority="96" operator="equal">
      <formula>$V$9</formula>
    </cfRule>
    <cfRule type="cellIs" dxfId="92" priority="97" operator="equal">
      <formula>$V$10</formula>
    </cfRule>
    <cfRule type="cellIs" dxfId="91" priority="98" operator="equal">
      <formula>$V$11</formula>
    </cfRule>
    <cfRule type="cellIs" dxfId="90" priority="99" operator="equal">
      <formula>$V$12</formula>
    </cfRule>
    <cfRule type="cellIs" dxfId="89" priority="100" operator="equal">
      <formula>$V$13</formula>
    </cfRule>
  </conditionalFormatting>
  <conditionalFormatting sqref="M9:M28">
    <cfRule type="cellIs" dxfId="88" priority="6" operator="equal">
      <formula>$W$9</formula>
    </cfRule>
    <cfRule type="cellIs" dxfId="87" priority="7" operator="equal">
      <formula>$W$10</formula>
    </cfRule>
    <cfRule type="cellIs" dxfId="86" priority="8" operator="equal">
      <formula>$W$11</formula>
    </cfRule>
    <cfRule type="cellIs" dxfId="85" priority="9" operator="equal">
      <formula>$W$12</formula>
    </cfRule>
    <cfRule type="cellIs" dxfId="84" priority="10" operator="equal">
      <formula>$W$13</formula>
    </cfRule>
  </conditionalFormatting>
  <conditionalFormatting sqref="N9:N28">
    <cfRule type="cellIs" dxfId="83" priority="31" operator="equal">
      <formula>$V$9</formula>
    </cfRule>
    <cfRule type="cellIs" dxfId="82" priority="32" operator="equal">
      <formula>$V$10</formula>
    </cfRule>
    <cfRule type="cellIs" dxfId="81" priority="33" operator="equal">
      <formula>$V$11</formula>
    </cfRule>
    <cfRule type="cellIs" dxfId="80" priority="34" operator="equal">
      <formula>$V$12</formula>
    </cfRule>
    <cfRule type="cellIs" dxfId="79" priority="35" operator="equal">
      <formula>$V$13</formula>
    </cfRule>
  </conditionalFormatting>
  <dataValidations disablePrompts="1" count="5">
    <dataValidation allowBlank="1" showInputMessage="1" showErrorMessage="1" prompt="La probabilidad se encuentra determinada por una escala de 1 a 3, siendo 1 la menor probabilidad de ocurrencia del riesgo y 3 la mayor probabilidad de  ocurrencia." sqref="IO8" xr:uid="{00000000-0002-0000-0300-000000000000}"/>
    <dataValidation allowBlank="1" showInputMessage="1" showErrorMessage="1" prompt="Es la materialización del riesgo y las consecuencias de su aparición. Su escala es: 5 bajo impacto, 10 medio, 20 alto impacto._x000a_" sqref="IP8:JA8" xr:uid="{00000000-0002-0000-0300-000001000000}"/>
    <dataValidation type="list" allowBlank="1" showInputMessage="1" showErrorMessage="1" sqref="IU12:JA12 IP9:JA11" xr:uid="{00000000-0002-0000-0300-000002000000}">
      <formula1>#REF!</formula1>
    </dataValidation>
    <dataValidation type="list" allowBlank="1" showInputMessage="1" showErrorMessage="1" sqref="G9:G28" xr:uid="{00000000-0002-0000-0300-000003000000}">
      <formula1>Afectación_Económica</formula1>
    </dataValidation>
    <dataValidation type="list" allowBlank="1" showInputMessage="1" showErrorMessage="1" sqref="J9:J28" xr:uid="{00000000-0002-0000-0300-000004000000}">
      <formula1>Reputacional</formula1>
    </dataValidation>
  </dataValidations>
  <printOptions horizontalCentered="1" verticalCentered="1"/>
  <pageMargins left="0.31496062992125984" right="0.27559055118110237" top="0.4921875" bottom="0.81666666666666665" header="0" footer="0"/>
  <pageSetup paperSize="5" scale="35" orientation="portrait" r:id="rId1"/>
  <headerFooter alignWithMargins="0">
    <oddHeader>&amp;C
&amp;"Verdana,Negrita"&amp;K04-021MATRIZ INTEGRAL DE RIESGOS&amp;R&amp;G</oddHeader>
    <oddFooter>&amp;LDirección: Calle 24A No. 59-42 Torre 4 Piso 3 
Centro Empresarial Sarmiento Angulo
Conmutador: (+601) 307 8038
Línea gratuita: 01 8000 119703&amp;R[Página] de &amp;N
FOR-GMI-121-038 
27/01/2026 Version: 07</oddFooter>
  </headerFooter>
  <colBreaks count="1" manualBreakCount="1">
    <brk id="14" max="1048575"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F35"/>
  <sheetViews>
    <sheetView showGridLines="0" topLeftCell="A23" zoomScale="70" zoomScaleNormal="70" zoomScalePageLayoutView="25" workbookViewId="0">
      <selection activeCell="B1" sqref="B1:B2"/>
    </sheetView>
  </sheetViews>
  <sheetFormatPr baseColWidth="10" defaultColWidth="0" defaultRowHeight="12.75" x14ac:dyDescent="0.25"/>
  <cols>
    <col min="1" max="1" width="18.140625" style="56" customWidth="1"/>
    <col min="2" max="2" width="29.42578125" style="61" customWidth="1"/>
    <col min="3" max="3" width="19.28515625" style="56" customWidth="1"/>
    <col min="4" max="4" width="12.42578125" style="61" customWidth="1"/>
    <col min="5" max="5" width="25" style="61" customWidth="1"/>
    <col min="6" max="6" width="3.85546875" style="61" customWidth="1"/>
    <col min="7" max="7" width="7.42578125" style="61" customWidth="1"/>
    <col min="8" max="8" width="14" style="61" customWidth="1"/>
    <col min="9" max="9" width="18" style="61" customWidth="1"/>
    <col min="10" max="12" width="12.42578125" style="61" customWidth="1"/>
    <col min="13" max="13" width="16.7109375" style="61" customWidth="1"/>
    <col min="14" max="14" width="3.85546875" style="61" customWidth="1"/>
    <col min="15" max="15" width="4.85546875" style="56" customWidth="1"/>
    <col min="16" max="16" width="6.42578125" style="56" customWidth="1"/>
    <col min="17" max="17" width="11" style="56" bestFit="1" customWidth="1"/>
    <col min="18" max="22" width="12" style="56" customWidth="1"/>
    <col min="23" max="27" width="11.42578125" style="56" hidden="1" customWidth="1"/>
    <col min="28" max="28" width="5.42578125" style="56" hidden="1" customWidth="1"/>
    <col min="29" max="29" width="26.85546875" style="56" hidden="1" customWidth="1"/>
    <col min="30" max="34" width="22.85546875" style="61" hidden="1" customWidth="1"/>
    <col min="35" max="35" width="23.42578125" style="56" hidden="1" customWidth="1"/>
    <col min="36" max="263" width="11.42578125" style="56" hidden="1" customWidth="1"/>
    <col min="264" max="264" width="12.42578125" style="56" hidden="1" customWidth="1"/>
    <col min="265" max="265" width="47" style="56" hidden="1" customWidth="1"/>
    <col min="266" max="266" width="35" style="56" hidden="1" customWidth="1"/>
    <col min="267" max="16384" width="14.42578125" style="56" hidden="1"/>
  </cols>
  <sheetData>
    <row r="1" spans="1:36" s="44" customFormat="1" ht="36" customHeight="1" x14ac:dyDescent="0.2">
      <c r="A1" s="457"/>
      <c r="B1" s="463" t="str">
        <f>+'2 CONTEXTO E IDENTIFICACIÓN'!A1</f>
        <v>MAPA DE RIESGOS</v>
      </c>
      <c r="C1" s="453"/>
      <c r="D1" s="454"/>
      <c r="AD1" s="45"/>
      <c r="AE1" s="45"/>
      <c r="AF1" s="45"/>
      <c r="AG1" s="45"/>
      <c r="AH1" s="45"/>
    </row>
    <row r="2" spans="1:36" s="44" customFormat="1" ht="36" customHeight="1" x14ac:dyDescent="0.2">
      <c r="A2" s="457"/>
      <c r="B2" s="463"/>
      <c r="C2" s="34" t="str">
        <f>+'2 CONTEXTO E IDENTIFICACIÓN'!A2</f>
        <v>VERSIÓN:</v>
      </c>
      <c r="D2" s="43">
        <f>'2 CONTEXTO E IDENTIFICACIÓN'!B2</f>
        <v>0</v>
      </c>
      <c r="E2" s="46"/>
      <c r="F2" s="46"/>
      <c r="G2" s="46"/>
      <c r="H2" s="3"/>
      <c r="I2" s="194" t="str">
        <f>+'2 CONTEXTO E IDENTIFICACIÓN'!$I$4</f>
        <v>Elaboración o Actualización:</v>
      </c>
      <c r="J2" s="205">
        <f>'2 CONTEXTO E IDENTIFICACIÓN'!J4</f>
        <v>0</v>
      </c>
      <c r="K2" s="13"/>
      <c r="L2" s="13"/>
      <c r="M2" s="47"/>
      <c r="N2" s="46"/>
      <c r="AD2" s="45"/>
      <c r="AE2" s="45"/>
      <c r="AF2" s="45"/>
      <c r="AG2" s="45"/>
      <c r="AH2" s="45"/>
    </row>
    <row r="3" spans="1:36" s="44" customFormat="1" ht="27.95" customHeight="1" x14ac:dyDescent="0.2">
      <c r="A3" s="48"/>
      <c r="B3" s="46"/>
      <c r="C3" s="35"/>
      <c r="D3" s="47"/>
      <c r="E3" s="46"/>
      <c r="F3" s="46"/>
      <c r="G3" s="46"/>
      <c r="I3" s="197" t="str">
        <f>+'2 CONTEXTO E IDENTIFICACIÓN'!$E$5</f>
        <v xml:space="preserve">Vigencia: </v>
      </c>
      <c r="J3" s="195">
        <f>'2 CONTEXTO E IDENTIFICACIÓN'!G5</f>
        <v>0</v>
      </c>
      <c r="K3" s="196" t="s">
        <v>80</v>
      </c>
      <c r="L3" s="193">
        <f>'2 CONTEXTO E IDENTIFICACIÓN'!J5</f>
        <v>0</v>
      </c>
      <c r="M3" s="47"/>
      <c r="N3" s="46"/>
      <c r="AD3" s="45"/>
      <c r="AE3" s="45"/>
      <c r="AF3" s="45"/>
      <c r="AG3" s="45"/>
      <c r="AH3" s="45"/>
    </row>
    <row r="4" spans="1:36" s="44" customFormat="1" ht="15" x14ac:dyDescent="0.2">
      <c r="A4" s="12" t="s">
        <v>75</v>
      </c>
      <c r="B4" s="467">
        <f>'2 CONTEXTO E IDENTIFICACIÓN'!B4</f>
        <v>0</v>
      </c>
      <c r="C4" s="468"/>
      <c r="D4" s="469"/>
      <c r="AD4" s="45"/>
      <c r="AE4" s="45"/>
      <c r="AF4" s="45"/>
      <c r="AG4" s="45"/>
      <c r="AH4" s="45"/>
    </row>
    <row r="5" spans="1:36" s="44" customFormat="1" ht="15.75" thickBot="1" x14ac:dyDescent="0.25">
      <c r="A5" s="12" t="s">
        <v>76</v>
      </c>
      <c r="B5" s="470">
        <f>'2 CONTEXTO E IDENTIFICACIÓN'!F4</f>
        <v>0</v>
      </c>
      <c r="C5" s="471"/>
      <c r="D5" s="471"/>
      <c r="AD5" s="45"/>
      <c r="AE5" s="45"/>
      <c r="AF5" s="45"/>
      <c r="AG5" s="45"/>
      <c r="AH5" s="45"/>
    </row>
    <row r="6" spans="1:36" s="44" customFormat="1" ht="15.75" thickBot="1" x14ac:dyDescent="0.25">
      <c r="A6" s="201"/>
      <c r="B6" s="200"/>
      <c r="C6" s="200"/>
      <c r="D6" s="47"/>
      <c r="G6" s="464" t="s">
        <v>292</v>
      </c>
      <c r="H6" s="465"/>
      <c r="I6" s="465"/>
      <c r="J6" s="465"/>
      <c r="K6" s="465"/>
      <c r="L6" s="465"/>
      <c r="M6" s="466"/>
      <c r="O6" s="49"/>
      <c r="P6" s="49"/>
      <c r="Q6" s="50"/>
      <c r="R6" s="455" t="s">
        <v>156</v>
      </c>
      <c r="S6" s="455"/>
      <c r="T6" s="455"/>
      <c r="U6" s="455"/>
      <c r="V6" s="456"/>
      <c r="AD6" s="45"/>
      <c r="AE6" s="45"/>
      <c r="AF6" s="45"/>
      <c r="AG6" s="45"/>
      <c r="AH6" s="45"/>
    </row>
    <row r="7" spans="1:36" x14ac:dyDescent="0.25">
      <c r="A7" s="51"/>
      <c r="B7" s="52"/>
      <c r="C7" s="458" t="s">
        <v>293</v>
      </c>
      <c r="D7" s="458"/>
      <c r="E7" s="458"/>
      <c r="F7" s="53"/>
      <c r="G7" s="54"/>
      <c r="H7" s="55"/>
      <c r="I7" s="455" t="s">
        <v>156</v>
      </c>
      <c r="J7" s="455"/>
      <c r="K7" s="455"/>
      <c r="L7" s="455"/>
      <c r="M7" s="456"/>
      <c r="N7" s="53"/>
      <c r="O7" s="57"/>
      <c r="P7" s="57"/>
      <c r="R7" s="58">
        <v>0.2</v>
      </c>
      <c r="S7" s="58">
        <v>0.4</v>
      </c>
      <c r="T7" s="58">
        <v>0.6</v>
      </c>
      <c r="U7" s="58">
        <v>0.8</v>
      </c>
      <c r="V7" s="59">
        <v>1</v>
      </c>
      <c r="W7" s="60"/>
      <c r="X7" s="60"/>
      <c r="Y7" s="60"/>
      <c r="Z7" s="60"/>
      <c r="AA7" s="60"/>
      <c r="AB7" s="60"/>
      <c r="AC7" s="60"/>
    </row>
    <row r="8" spans="1:36" ht="25.5" x14ac:dyDescent="0.2">
      <c r="A8" s="62" t="s">
        <v>294</v>
      </c>
      <c r="B8" s="63" t="s">
        <v>295</v>
      </c>
      <c r="C8" s="64" t="s">
        <v>251</v>
      </c>
      <c r="D8" s="64" t="s">
        <v>252</v>
      </c>
      <c r="E8" s="65" t="s">
        <v>54</v>
      </c>
      <c r="F8" s="53"/>
      <c r="G8" s="57"/>
      <c r="H8" s="66"/>
      <c r="I8" s="67" t="s">
        <v>270</v>
      </c>
      <c r="J8" s="67" t="s">
        <v>274</v>
      </c>
      <c r="K8" s="67" t="s">
        <v>278</v>
      </c>
      <c r="L8" s="67" t="s">
        <v>283</v>
      </c>
      <c r="M8" s="68" t="s">
        <v>288</v>
      </c>
      <c r="N8" s="53"/>
      <c r="O8" s="57"/>
      <c r="P8" s="57"/>
      <c r="Q8" s="69"/>
      <c r="R8" s="70" t="s">
        <v>270</v>
      </c>
      <c r="S8" s="70" t="s">
        <v>274</v>
      </c>
      <c r="T8" s="70" t="s">
        <v>278</v>
      </c>
      <c r="U8" s="70" t="s">
        <v>283</v>
      </c>
      <c r="V8" s="71" t="s">
        <v>288</v>
      </c>
      <c r="Y8" s="60"/>
      <c r="Z8" s="60"/>
      <c r="AA8" s="72"/>
      <c r="AB8" s="72"/>
      <c r="AC8" s="72"/>
      <c r="AD8" s="72"/>
      <c r="AE8" s="72"/>
      <c r="AF8" s="72"/>
      <c r="AG8" s="72"/>
      <c r="AH8" s="72"/>
      <c r="AI8" s="72"/>
      <c r="AJ8" s="72"/>
    </row>
    <row r="9" spans="1:36" ht="93" customHeight="1" x14ac:dyDescent="0.2">
      <c r="A9" s="73" t="str">
        <f>'2 CONTEXTO E IDENTIFICACIÓN'!A9</f>
        <v>R1</v>
      </c>
      <c r="B9" s="74" t="str">
        <f>+'2 CONTEXTO E IDENTIFICACIÓN'!J9</f>
        <v xml:space="preserve">Posibilidad  de efecto dañoso sobre bienes de uso público por a causa de </v>
      </c>
      <c r="C9" s="75" t="str">
        <f>+'3 PROBABIL E IMPACTO INHERENTE'!F9</f>
        <v>Media</v>
      </c>
      <c r="D9" s="75" t="str">
        <f>+'3 PROBABIL E IMPACTO INHERENTE'!N9</f>
        <v>Menor</v>
      </c>
      <c r="E9" s="74" t="str">
        <f>+IF(C9=$Q$9,IF(D9=$R$8,$R$9,IF(D9=$S$8,$S$9,IF(D9=$T$8,$T$9,IF(D9=$U$8,$U$9,IF(D9=$V$8,$V$9))))),IF(C9=$Q$10,IF(D9=$R$8,$R$10,IF(D9=$S$8,$S$10,IF(D9=$T$8,$T$10,IF(D9=$U$8,$U$10,IF(D9=$V$8,$V$10))))),IF(C9=$Q$11,IF(D9=$R$8,$R$11,IF(D9=$S$8,$S$11,IF(D9=$T$8,$T$11,IF(D9=$U$8,$U$11,IF(D9=$V$8,$V$11))))),IF(C9=$Q$12,IF(D9=$R$8,$R$12,IF(D9=$S$8,$S$12,IF(D9=$T$8,$T$12,IF(D9=$U$8,$U$12,IF(D9=$V$8,$V$12))))),IF(C9=$Q$13,IF(D9=$R$8,$R$13,IF(D9=$S$8,$S$13,IF(D9=$T$8,$T$13,IF(D9=$U$8,$U$13,IF(D9=$V$8,$V$13))))),"")))))</f>
        <v>Moderado</v>
      </c>
      <c r="F9" s="76"/>
      <c r="G9" s="461" t="s">
        <v>137</v>
      </c>
      <c r="H9" s="67" t="s">
        <v>286</v>
      </c>
      <c r="I9" s="77" t="str">
        <f>+IF(AND(C9=$Q$9,D9=$R$8),A9,"")&amp;" "&amp;IF(AND(C10=$Q$9,D10=$R$8),A10,"")&amp;" "&amp;IF(AND(C11=$Q$9,D11=$R$8),A11,"")&amp;" "&amp;IF(AND(C12=$Q$9,D12=$R$8),A12,"")&amp;" "&amp;IF(AND(C13=$Q$9,D13=$R$8),A13,"")&amp;" "&amp;IF(AND(C14=$Q$9,D14=$R$8),A14,"")&amp;" "&amp;IF(AND(C15=$Q$9,D15=$R$8),A15,"")&amp;" "&amp;IF(AND(C16=$Q$9,D16=$R$8),A16,"")&amp;" "&amp;IF(AND(C17=$Q$9,D17=$R$8),A17,"")&amp;" "&amp;IF(AND(C18=$Q$9,D18=$R$8),A18,"")&amp;" "&amp;IF(AND(C19=$Q$9,D19=$R$8),A19,"")&amp;" "&amp;IF(AND(C20=$Q$9,D20=$R$8),A20,"")&amp;" "&amp;IF(AND(C21=$Q$9,D21=$R$8),A21,"")&amp;" "&amp;IF(AND(C22=$Q$9,D22=$R$8),A22,"")&amp;" "&amp;IF(AND(C23=$Q$9,D23=$R$8),A23,"")&amp;" "&amp;IF(AND(C24=$Q$9,D24=$R$8),A24,"")&amp;" "&amp;IF(AND(C25=$Q$9,D25=$R$8),A25,"")&amp;" "&amp;IF(AND(C26=$Q$9,D26=$R$8),A26,"")&amp;" "&amp;IF(AND(C27=$Q$9,D27=$R$8),A27,"")&amp;" "&amp;IF(AND(C28=$Q$9,D28=$R$8),A28,"")</f>
        <v xml:space="preserve">                   </v>
      </c>
      <c r="J9" s="77" t="str">
        <f>+IF(AND(C9=$Q$9,D9=$S$8),A9,"")&amp;" "&amp;IF(AND(C10=$Q$9,D10=$S$8),A10,"")&amp;" "&amp;IF(AND(C11=$Q$9,D11=$S$8),A11,"")&amp;" "&amp;IF(AND(C12=$Q$9,D12=$S$8),A12,"")&amp;" "&amp;IF(AND(C13=$Q$9,D13=$S$8),A13,"")&amp;" "&amp;IF(AND(C14=$Q$9,D14=$S$8),A14,"")&amp;" "&amp;IF(AND(C15=$Q$9,D15=$S$8),A15,"")&amp;" "&amp;IF(AND(C16=$Q$9,D16=$S$8),A16,"")&amp;" "&amp;IF(AND(C17=$Q$9,D17=$S$8),A17,"")&amp;" "&amp;IF(AND(C18=$Q$9,D18=$S$8),A18,"")&amp;" "&amp;IF(AND(C19=$Q$9,D19=$S$8),A19,"")&amp;" "&amp;IF(AND(C20=$Q$9,D20=$S$8),A20,"")&amp;" "&amp;IF(AND(C21=$Q$9,D21=$S$8),A21,"")&amp;" "&amp;IF(AND(C22=$Q$9,D22=$S$8),A22,"")&amp;" "&amp;IF(AND(C23=$Q$9,D23=$S$8),A23,"")&amp;" "&amp;IF(AND(C24=$Q$9,D24=$S$8),A24,"")&amp;" "&amp;IF(AND(C25=$Q$9,D25=$S$8),A25,"")&amp;" "&amp;IF(AND(C26=$Q$9,D26=$S$8),A26,"")&amp;" "&amp;IF(AND(C27=$Q$9,D27=$S$8),A27,"")&amp;" "&amp;IF(AND(C28=$Q$9,D28=$S$8),A28,"")</f>
        <v xml:space="preserve">                   </v>
      </c>
      <c r="K9" s="77" t="str">
        <f>+IF(AND(C9=$Q$9,D9=$T$8),A9,"")&amp;" "&amp;IF(AND(C10=$Q$9,D10=$T$8),A10,"")&amp;" "&amp;IF(AND(C11=$Q$9,D11=$T$8),A11,"")&amp;" "&amp;IF(AND(C12=$Q$9,D12=$T$8),A12,"")&amp;" "&amp;IF(AND(C13=$Q$9,D13=$T$8),A13,"")&amp;" "&amp;IF(AND(C14=$Q$9,D14=$T$8),A14,"")&amp;" "&amp;IF(AND(C15=$Q$9,D15=$T$8),A15,"")&amp;" "&amp;IF(AND(C16=$Q$9,D16=$T$8),A16,"")&amp;" "&amp;IF(AND(C17=$Q$9,D17=$T$8),A17,"")&amp;" "&amp;IF(AND(C18=$Q$9,D18=$T$8),A18,"")&amp;" "&amp;IF(AND(C19=$Q$9,D19=$T$8),A19,"")&amp;" "&amp;IF(AND(C20=$Q$9,D20=$T$8),A20,"")&amp;" "&amp;IF(AND(C21=$Q$9,D21=$T$8),A21,"")&amp;" "&amp;IF(AND(C22=$Q$9,D22=$T$8),A22,"")&amp;" "&amp;IF(AND(C23=$Q$9,D23=$T$8),A23,"")&amp;" "&amp;IF(AND(C24=$Q$9,D24=$T$8),A24,"")&amp;" "&amp;IF(AND(C25=$Q$9,D25=$T$8),A25,"")&amp;" "&amp;IF(AND(C26=$Q$9,D26=$T$8),A26,"")&amp;" "&amp;IF(AND(C27=$Q$9,D27=$T$8),A27,"")&amp;" "&amp;IF(AND(C28=$Q$9,D28=$T$8),A28,"")</f>
        <v xml:space="preserve">                   </v>
      </c>
      <c r="L9" s="77" t="str">
        <f>+IF(AND(C9=$Q$9,D9=$U$8),A9,"")&amp;" "&amp;IF(AND(C10=$Q$9,D10=$U$8),A10,"")&amp;" "&amp;IF(AND(C11=$Q$9,D11=$U$8),A11,"")&amp;" "&amp;IF(AND(C12=$Q$9,D12=$U$8),A12,"")&amp;" "&amp;IF(AND(C13=$Q$9,D13=$U$8),A13,"")&amp;" "&amp;IF(AND(C14=$Q$9,D14=$U$8),A14,"")&amp;" "&amp;IF(AND(C15=$Q$9,D15=$U$8),A15,"")&amp;" "&amp;IF(AND(C16=$Q$9,D16=$U$8),A16,"")&amp;" "&amp;IF(AND(C17=$Q$9,D17=$U$8),A17,"")&amp;" "&amp;IF(AND(C18=$Q$9,D18=$U$8),A18,"")&amp;" "&amp;IF(AND(C19=$Q$9,D19=$U$8),A19,"")&amp;" "&amp;IF(AND(C20=$Q$9,D20=$U$8),A20,"")&amp;" "&amp;IF(AND(C21=$Q$9,D21=$U$8),A21,"")&amp;" "&amp;IF(AND(C22=$Q$9,D22=$U$8),A22,"")&amp;" "&amp;IF(AND(C23=$Q$9,D23=$U$8),A23,"")&amp;" "&amp;IF(AND(C24=$Q$9,D24=$U$8),A24,"")&amp;" "&amp;IF(AND(C25=$Q$9,D25=$U$8),A25,"")&amp;" "&amp;IF(AND(C26=$Q$9,D26=$U$8),A26,"")&amp;" "&amp;IF(AND(C27=$Q$9,D27=$U$8),A27,"")&amp;" "&amp;IF(AND(C28=$Q$9,D28=$U$8),A28,"")</f>
        <v xml:space="preserve">                   </v>
      </c>
      <c r="M9" s="78" t="str">
        <f>+IF(AND(C9=$Q$9,D9=$V$8),A9,"")&amp;" "&amp;IF(AND(C10=$Q$9,D10=$V$8),A10,"")&amp;" "&amp;IF(AND(C11=$Q$9,D11=$V$8),A11,"")&amp;" "&amp;IF(AND(C12=$Q$9,D12=$V$8),A12,"")&amp;" "&amp;IF(AND(C13=$Q$9,D13=$V$8),A13,"")&amp;" "&amp;IF(AND(C14=$Q$9,D14=$V$8),A14,"")&amp;" "&amp;IF(AND(C15=$Q$9,D15=$V$8),A15,"")&amp;" "&amp;IF(AND(C16=$Q$9,D16=$V$8),A16,"")&amp;" "&amp;IF(AND(C17=$Q$9,D17=$V$8),A17,"")&amp;" "&amp;IF(AND(C18=$Q$9,D18=$V$8),A18,"")&amp;" "&amp;IF(AND(C19=$Q$9,D19=$V$8),A19,"")&amp;" "&amp;IF(AND(C20=$Q$9,D20=$V$8),A20,"")&amp;" "&amp;IF(AND(C21=$Q$9,D21=$V$8),A21,"")&amp;" "&amp;IF(AND(C22=$Q$9,D22=$V$8),A22,"")&amp;" "&amp;IF(AND(C23=$Q$9,D23=$V$8),A23,"")&amp;" "&amp;IF(AND(C24=$Q$9,D24=$V$8),A24,"")&amp;" "&amp;IF(AND(C25=$Q$9,D25=$V$8),A25,"")&amp;" "&amp;IF(AND(C26=$Q$9,D26=$V$8),A26,"")&amp;" "&amp;IF(AND(C27=$Q$9,D27=$V$8),A27,"")&amp;" "&amp;IF(AND(C28=$Q$9,D28=$V$8),A28,"")</f>
        <v xml:space="preserve">                   </v>
      </c>
      <c r="N9" s="76"/>
      <c r="O9" s="459" t="s">
        <v>137</v>
      </c>
      <c r="P9" s="79">
        <v>1</v>
      </c>
      <c r="Q9" s="70" t="s">
        <v>286</v>
      </c>
      <c r="R9" s="77" t="s">
        <v>296</v>
      </c>
      <c r="S9" s="77" t="s">
        <v>296</v>
      </c>
      <c r="T9" s="77" t="s">
        <v>296</v>
      </c>
      <c r="U9" s="77" t="s">
        <v>296</v>
      </c>
      <c r="V9" s="78" t="s">
        <v>297</v>
      </c>
      <c r="Y9" s="60"/>
      <c r="Z9" s="60"/>
      <c r="AA9" s="72"/>
      <c r="AB9" s="72"/>
      <c r="AC9" s="72"/>
      <c r="AD9" s="80"/>
      <c r="AE9" s="80"/>
      <c r="AF9" s="80"/>
      <c r="AG9" s="80"/>
      <c r="AH9" s="80"/>
      <c r="AI9" s="72"/>
      <c r="AJ9" s="72"/>
    </row>
    <row r="10" spans="1:36" ht="93" customHeight="1" x14ac:dyDescent="0.2">
      <c r="A10" s="73" t="str">
        <f>'2 CONTEXTO E IDENTIFICACIÓN'!A10</f>
        <v>R2</v>
      </c>
      <c r="B10" s="74" t="str">
        <f>+'2 CONTEXTO E IDENTIFICACIÓN'!J10</f>
        <v xml:space="preserve"> por a causa de </v>
      </c>
      <c r="C10" s="75" t="str">
        <f>+'3 PROBABIL E IMPACTO INHERENTE'!F10</f>
        <v/>
      </c>
      <c r="D10" s="75" t="str">
        <f>+'3 PROBABIL E IMPACTO INHERENTE'!N10</f>
        <v/>
      </c>
      <c r="E10" s="74" t="str">
        <f>+IF(C10=$Q$9,IF(D10=$R$8,$R$9,IF(D10=$S$8,$S$9,IF(D10=$T$8,$T$9,IF(D10=$U$8,$U$9,IF(D10=$V$8,$V$9))))),IF(C10=$Q$10,IF(D10=$R$8,$R$10,IF(D10=$S$8,$S$10,IF(D10=$T$8,$T$10,IF(D10=$U$8,$U$10,IF(D10=$V$8,$V$10))))),IF(C10=$Q$11,IF(D10=$R$8,$R$11,IF(D10=$S$8,$S$11,IF(D10=$T$8,$T$11,IF(D10=$U$8,$U$11,IF(D10=$V$8,$V$11))))),IF(C10=$Q$12,IF(D10=$R$8,$R$12,IF(D10=$S$8,$S$12,IF(D10=$T$8,$T$12,IF(D10=$U$8,$U$12,IF(D10=$V$8,$V$12))))),IF(C10=$Q$13,IF(D10=$R$8,$R$13,IF(D10=$S$8,$S$13,IF(D10=$T$8,$T$13,IF(D10=$U$8,$U$13,IF(D10=$V$8,$V$13))))),"")))))</f>
        <v/>
      </c>
      <c r="F10" s="76"/>
      <c r="G10" s="461"/>
      <c r="H10" s="67" t="s">
        <v>281</v>
      </c>
      <c r="I10" s="81" t="str">
        <f>+IF(AND(C9=$Q$10,D9=$R$8),A9,"")&amp;" "&amp;IF(AND(C10=$Q$10,D10=$R$8),A10,"")&amp;" "&amp;IF(AND(C11=$Q$10,D11=$R$8),A11,"")&amp;" "&amp;IF(AND(C12=$Q$10,D12=$R$8),A12,"")&amp;" "&amp;IF(AND(C13=$Q$10,D13=$R$8),A13,"")&amp;" "&amp;IF(AND(C14=$Q$10,D14=$R$8),A14,"")&amp;" "&amp;IF(AND(C15=$Q$10,D15=$R$8),A15,"")&amp;" "&amp;IF(AND(C16=$Q$10,D16=$R$8),A16,"")&amp;" "&amp;IF(AND(C17=$Q$10,D17=$R$8),A17,"")&amp;" "&amp;IF(AND(C18=$Q$10,D18=$R$8),A18,"")&amp;" "&amp;IF(AND(C19=$Q$10,D19=$R$8),A19,"")&amp;" "&amp;IF(AND(C20=$Q$10,D20=$R$8),A20,"")&amp;" "&amp;IF(AND(C21=$Q$10,D21=$R$8),A21,"")&amp;" "&amp;IF(AND(C22=$Q$10,D22=$R$8),A22,"")&amp;" "&amp;IF(AND(C23=$Q$10,D23=$R$8),A23,"")&amp;" "&amp;IF(AND(C24=$Q$10,D24=$R$8),A24,"")&amp;" "&amp;IF(AND(C25=$Q$10,D25=$R$8),A25,"")&amp;" "&amp;IF(AND(C26=$Q$10,D26=$R$8),A26,"")&amp;" "&amp;IF(AND(C27=$Q$10,D27=$R$8),A27,"")&amp;" "&amp;IF(AND(C28=$Q$10,D28=$R$8),A28,"")</f>
        <v xml:space="preserve">                   </v>
      </c>
      <c r="J10" s="81" t="str">
        <f>+IF(AND(C9=$Q$10,D9=$S$8),A9,"")&amp;" "&amp;IF(AND(C10=$Q$10,D10=$S$8),A10,"")&amp;" "&amp;IF(AND(C11=$Q$10,D11=$S$8),A11,"")&amp;" "&amp;IF(AND(C12=$Q$10,D12=$S$8),A12,"")&amp;" "&amp;IF(AND(C13=$Q$10,D13=$S$8),A13,"")&amp;" "&amp;IF(AND(C14=$Q$10,D14=$S$8),A14,"")&amp;" "&amp;IF(AND(C15=$Q$10,D15=$S$8),A15,"")&amp;" "&amp;IF(AND(C16=$Q$10,D16=$S$8),A16,"")&amp;" "&amp;IF(AND(C17=$Q$10,D17=$S$8),A17,"")&amp;" "&amp;IF(AND(C18=$Q$10,D18=$S$8),A18,"")&amp;" "&amp;IF(AND(C19=$Q$10,D19=$S$8),A19,"")&amp;" "&amp;IF(AND(C20=$Q$10,D20=$S$8),A20,"")&amp;" "&amp;IF(AND(C21=$Q$10,D21=$S$8),A21,"")&amp;" "&amp;IF(AND(C22=$Q$10,D22=$S$8),A22,"")&amp;" "&amp;IF(AND(C23=$Q$10,D23=$S$8),A23,"")&amp;" "&amp;IF(AND(C24=$Q$10,D24=$S$8),A24,"")&amp;" "&amp;IF(AND(C25=$Q$10,D25=$S$8),A25,"")&amp;" "&amp;IF(AND(C26=$Q$10,D26=$S$8),A26,"")&amp;" "&amp;IF(AND(C27=$Q$10,D27=$S$8),A27,"")&amp;" "&amp;IF(AND(C28=$Q$10,D28=$S$8),A28,"")</f>
        <v xml:space="preserve">                   </v>
      </c>
      <c r="K10" s="77" t="str">
        <f>+IF(AND(C9=$Q$10,D9=$T$8),A9,"")&amp;" "&amp;IF(AND(C10=$Q$10,D10=$T$8),A10,"")&amp;" "&amp;IF(AND(C11=$Q$10,D11=$T$8),A11,"")&amp;" "&amp;IF(AND(C12=$Q$10,D12=$T$8),A12,"")&amp;" "&amp;IF(AND(C13=$Q$10,D13=$T$8),A13,"")&amp;" "&amp;IF(AND(C14=$Q$10,D14=$T$8),A14,"")&amp;" "&amp;IF(AND(C15=$Q$10,D15=$T$8),A15,"")&amp;" "&amp;IF(AND(C16=$Q$10,D16=$T$8),A16,"")&amp;" "&amp;IF(AND(C17=$Q$10,D17=$T$8),A17,"")&amp;" "&amp;IF(AND(C18=$Q$10,D18=$T$8),A18,"")&amp;" "&amp;IF(AND(C19=$Q$10,D19=$T$8),A19,"")&amp;" "&amp;IF(AND(C20=$Q$10,D20=$T$8),A20,"")&amp;" "&amp;IF(AND(C21=$Q$10,D21=$T$8),A21,"")&amp;" "&amp;IF(AND(C22=$Q$10,D22=$T$8),A22,"")&amp;" "&amp;IF(AND(C23=$Q$10,D23=$T$8),A23,"")&amp;" "&amp;IF(AND(C24=$Q$10,D24=$T$8),A24,"")&amp;" "&amp;IF(AND(C25=$Q$10,D25=$T$8),A25,"")&amp;" "&amp;IF(AND(C26=$Q$10,D26=$T$8),A26,"")&amp;" "&amp;IF(AND(C27=$Q$10,D27=$T$8),A27,"")&amp;" "&amp;IF(AND(C28=$Q$10,D28=$T$8),A28,"")</f>
        <v xml:space="preserve">                   </v>
      </c>
      <c r="L10" s="77" t="str">
        <f>+IF(AND(C9=$Q$10,D9=$U$8),A9,"")&amp;" "&amp;IF(AND(C10=$Q$10,D10=$U$8),A10,"")&amp;" "&amp;IF(AND(C11=$Q$10,D11=$U$8),A11,"")&amp;" "&amp;IF(AND(C12=$Q$10,D12=$U$8),A12,"")&amp;" "&amp;IF(AND(C13=$Q$10,D13=$U$8),A13,"")&amp;" "&amp;IF(AND(C14=$Q$10,D14=$U$8),A14,"")&amp;" "&amp;IF(AND(C15=$Q$10,D15=$U$8),A15,"")&amp;" "&amp;IF(AND(C16=$Q$10,D16=$U$8),A16,"")&amp;" "&amp;IF(AND(C17=$Q$10,D17=$U$8),A17,"")&amp;" "&amp;IF(AND(C18=$Q$10,D18=$U$8),A18,"")&amp;" "&amp;IF(AND(C19=$Q$10,D19=$U$8),A19,"")&amp;" "&amp;IF(AND(C20=$Q$10,D20=$U$8),A20,"")&amp;" "&amp;IF(AND(C21=$Q$10,D21=$U$8),A21,"")&amp;" "&amp;IF(AND(C22=$Q$10,D22=$U$8),A22,"")&amp;" "&amp;IF(AND(C23=$Q$10,D23=$U$8),A23,"")&amp;" "&amp;IF(AND(C24=$Q$10,D24=$U$8),A24,"")&amp;" "&amp;IF(AND(C25=$Q$10,D25=$U$8),A25,"")&amp;" "&amp;IF(AND(C26=$Q$10,D26=$U$8),A26,"")&amp;" "&amp;IF(AND(C27=$Q$10,D27=$U$8),A27,"")&amp;" "&amp;IF(AND(C28=$Q$10,D28=$U$8),A28,"")</f>
        <v xml:space="preserve">                   </v>
      </c>
      <c r="M10" s="78" t="str">
        <f>+IF(AND(C9=$Q$10,D9=$V$8),A9,"")&amp;" "&amp;IF(AND(C10=$Q$10,D10=$V$8),A10,"")&amp;" "&amp;IF(AND(C11=$Q$10,D11=$V$8),A11,"")&amp;" "&amp;IF(AND(C12=$Q$10,D12=$V$8),A12,"")&amp;" "&amp;IF(AND(C13=$Q$10,D13=$V$8),A13,"")&amp;" "&amp;IF(AND(C14=$Q$10,D14=$V$8),A14,"")&amp;" "&amp;IF(AND(C15=$Q$10,D15=$V$8),A15,"")&amp;" "&amp;IF(AND(C16=$Q$10,D16=$V$8),A16,"")&amp;" "&amp;IF(AND(C17=$Q$10,D17=$V$8),A17,"")&amp;" "&amp;IF(AND(C18=$Q$10,D18=$V$8),A18,"")&amp;" "&amp;IF(AND(C19=$Q$10,D19=$V$8),A19,"")&amp;" "&amp;IF(AND(C20=$Q$10,D20=$V$8),A20,"")&amp;" "&amp;IF(AND(C21=$Q$10,D21=$V$8),A21,"")&amp;" "&amp;IF(AND(C22=$Q$10,D22=$V$8),A22,"")&amp;" "&amp;IF(AND(C23=$Q$10,D23=$V$8),A23,"")&amp;" "&amp;IF(AND(C24=$Q$10,D24=$V$8),A24,"")&amp;" "&amp;IF(AND(C25=$Q$10,D25=$V$8),A25,"")&amp;" "&amp;IF(AND(C26=$Q$10,D26=$V$8),A26,"")&amp;" "&amp;IF(AND(C27=$Q$10,D27=$V$8),A27,"")&amp;" "&amp;IF(AND(C28=$Q$10,D28=$V$8),A28,"")</f>
        <v xml:space="preserve">                   </v>
      </c>
      <c r="N10" s="76"/>
      <c r="O10" s="459"/>
      <c r="P10" s="79">
        <v>0.8</v>
      </c>
      <c r="Q10" s="70" t="s">
        <v>281</v>
      </c>
      <c r="R10" s="81" t="s">
        <v>278</v>
      </c>
      <c r="S10" s="81" t="s">
        <v>278</v>
      </c>
      <c r="T10" s="77" t="s">
        <v>296</v>
      </c>
      <c r="U10" s="77" t="s">
        <v>296</v>
      </c>
      <c r="V10" s="78" t="s">
        <v>297</v>
      </c>
      <c r="Y10" s="60"/>
      <c r="Z10" s="60"/>
      <c r="AA10" s="72"/>
      <c r="AB10" s="82"/>
      <c r="AC10" s="83"/>
      <c r="AD10" s="80"/>
      <c r="AE10" s="80"/>
      <c r="AF10" s="80"/>
      <c r="AG10" s="80"/>
      <c r="AH10" s="80"/>
      <c r="AI10" s="72"/>
      <c r="AJ10" s="72"/>
    </row>
    <row r="11" spans="1:36" ht="93" customHeight="1" x14ac:dyDescent="0.2">
      <c r="A11" s="73" t="str">
        <f>'2 CONTEXTO E IDENTIFICACIÓN'!A11</f>
        <v>R3</v>
      </c>
      <c r="B11" s="74" t="str">
        <f>+'2 CONTEXTO E IDENTIFICACIÓN'!J11</f>
        <v xml:space="preserve"> por a causa de </v>
      </c>
      <c r="C11" s="75" t="str">
        <f>+'3 PROBABIL E IMPACTO INHERENTE'!F11</f>
        <v/>
      </c>
      <c r="D11" s="75" t="str">
        <f>+'3 PROBABIL E IMPACTO INHERENTE'!N11</f>
        <v/>
      </c>
      <c r="E11" s="74" t="str">
        <f>+IF(C11=$Q$9,IF(D11=$R$8,$R$9,IF(D11=$S$8,$S$9,IF(D11=$T$8,$T$9,IF(D11=$U$8,$U$9,IF(D11=$V$8,$V$9))))),IF(C11=$Q$10,IF(D11=$R$8,$R$10,IF(D11=$S$8,$S$10,IF(D11=$T$8,$T$10,IF(D11=$U$8,$U$10,IF(D11=$V$8,$V$10))))),IF(C11=$Q$11,IF(D11=$R$8,$R$11,IF(D11=$S$8,$S$11,IF(D11=$T$8,$T$11,IF(D11=$U$8,$U$11,IF(D11=$V$8,$V$11))))),IF(C11=$Q$12,IF(D11=$R$8,$R$12,IF(D11=$S$8,$S$12,IF(D11=$T$8,$T$12,IF(D11=$U$8,$U$12,IF(D11=$V$8,$V$12))))),IF(C11=$Q$13,IF(D11=$R$8,$R$13,IF(D11=$S$8,$S$13,IF(D11=$T$8,$T$13,IF(D11=$U$8,$U$13,IF(D11=$V$8,$V$13))))),"")))))</f>
        <v/>
      </c>
      <c r="F11" s="76"/>
      <c r="G11" s="461"/>
      <c r="H11" s="67" t="s">
        <v>276</v>
      </c>
      <c r="I11" s="81" t="str">
        <f>+IF(AND(C9=$Q$11,D9=$R$8),A9,"")&amp;" "&amp;IF(AND(C10=$Q$11,D10=$R$8),A10,"")&amp;" "&amp;IF(AND(C11=$Q$11,D11=$R$8),A11,"")&amp;" "&amp;IF(AND(C12=$Q$11,D12=$R$8),A12,"")&amp;" "&amp;IF(AND(C13=$Q$11,D13=$R$8),A13,"")&amp;" "&amp;IF(AND(C14=$Q$11,D14=$R$8),A14,"")&amp;" "&amp;IF(AND(C15=$Q$11,D15=$R$8),A15,"")&amp;" "&amp;IF(AND(C16=$Q$11,D16=$R$8),A16,"")&amp;" "&amp;IF(AND(C17=$Q$11,D17=$R$8),A17,"")&amp;" "&amp;IF(AND(C18=$Q$11,D18=$R$8),A18,"")&amp;" "&amp;IF(AND(C19=$Q$11,D19=$R$8),A19,"")&amp;" "&amp;IF(AND(C20=$Q$11,D20=$R$8),A20,"")&amp;" "&amp;IF(AND(C21=$Q$11,D21=$R$8),A21,"")&amp;" "&amp;IF(AND(C22=$Q$11,D22=$R$8),A22,"")&amp;" "&amp;IF(AND(C23=$Q$11,D23=$R$8),A23,"")&amp;" "&amp;IF(AND(C24=$Q$11,D24=$R$8),A24,"")&amp;" "&amp;IF(AND(C25=$Q$11,D25=$R$8),A25,"")&amp;" "&amp;IF(AND(C26=$Q$11,D26=$R$8),A26,"")&amp;" "&amp;IF(AND(C27=$Q$11,D27=$R$8),A27,"")&amp;" "&amp;IF(AND(C28=$Q$11,D28=$R$8),A28,"")</f>
        <v xml:space="preserve">                   </v>
      </c>
      <c r="J11" s="81" t="str">
        <f>+IF(AND(C9=$Q$11,D9=$S$8),A9,"")&amp;" "&amp;IF(AND(C10=$Q$11,D10=$S$8),A10,"")&amp;" "&amp;IF(AND(C11=$Q$11,D11=$S$8),A11,"")&amp;" "&amp;IF(AND(C12=$Q$11,D12=$S$8),A12,"")&amp;" "&amp;IF(AND(C13=$Q$11,D13=$S$8),A13,"")&amp;" "&amp;IF(AND(C14=$Q$11,D14=$S$8),A14,"")&amp;" "&amp;IF(AND(C15=$Q$11,D15=$S$8),A15,"")&amp;" "&amp;IF(AND(C16=$Q$11,D16=$S$8),A16,"")&amp;" "&amp;IF(AND(C17=$Q$11,D17=$S$8),A17,"")&amp;" "&amp;IF(AND(C18=$Q$11,D18=$S$8),A18,"")&amp;" "&amp;IF(AND(C19=$Q$11,D19=$S$8),A19,"")&amp;" "&amp;IF(AND(C20=$Q$11,D20=$S$8),A20,"")&amp;" "&amp;IF(AND(C21=$Q$11,D21=$S$8),A21,"")&amp;" "&amp;IF(AND(C22=$Q$11,D22=$S$8),A22,"")&amp;" "&amp;IF(AND(C23=$Q$11,D23=$S$8),A23,"")&amp;" "&amp;IF(AND(C24=$Q$11,D24=$S$8),A24,"")&amp;" "&amp;IF(AND(C25=$Q$11,D25=$S$8),A25,"")&amp;" "&amp;IF(AND(C26=$Q$11,D26=$S$8),A26,"")&amp;" "&amp;IF(AND(C27=$Q$11,D27=$S$8),A27,"")&amp;" "&amp;IF(AND(C28=$Q$11,D28=$S$8),A28,"")</f>
        <v xml:space="preserve">R1                   </v>
      </c>
      <c r="K11" s="81" t="str">
        <f>+IF(AND(C9=$Q$11,D9=$T$8),A9,"")&amp;" "&amp;IF(AND(C10=$Q$11,D10=$T$8),A10,"")&amp;" "&amp;IF(AND(C11=$Q$11,D11=$T$8),A11,"")&amp;" "&amp;IF(AND(C12=$Q$11,D12=$T$8),A12,"")&amp;" "&amp;IF(AND(C13=$Q$11,D13=$T$8),A13,"")&amp;" "&amp;IF(AND(C14=$Q$11,D14=$T$8),A14,"")&amp;" "&amp;IF(AND(C15=$Q$11,D15=$T$8),A15,"")&amp;" "&amp;IF(AND(C16=$Q$11,D16=$T$8),A16,"")&amp;" "&amp;IF(AND(C17=$Q$11,D17=$T$8),A17,"")&amp;" "&amp;IF(AND(C18=$Q$11,D18=$T$8),A18,"")&amp;" "&amp;IF(AND(C19=$Q$11,D19=$T$8),A19,"")&amp;" "&amp;IF(AND(C20=$Q$11,D20=$T$8),A20,"")&amp;" "&amp;IF(AND(C21=$Q$11,D21=$T$8),A21,"")&amp;" "&amp;IF(AND(C22=$Q$11,D22=$T$8),A22,"")&amp;" "&amp;IF(AND(C23=$Q$11,D23=$T$8),A23,"")&amp;" "&amp;IF(AND(C24=$Q$11,D24=$T$8),A24,"")&amp;" "&amp;IF(AND(C25=$Q$11,D25=$T$8),A25,"")&amp;" "&amp;IF(AND(C26=$Q$11,D26=$T$8),A26,"")&amp;" "&amp;IF(AND(C27=$Q$11,D27=$T$8),A27,"")&amp;" "&amp;IF(AND(C28=$Q$11,D28=$T$8),A28,"")</f>
        <v xml:space="preserve">                   </v>
      </c>
      <c r="L11" s="77" t="str">
        <f>+IF(AND(C9=$Q$11,D9=$U$8),A9,"")&amp;" "&amp;IF(AND(C10=$Q$11,D10=$U$8),A10,"")&amp;" "&amp;IF(AND(C11=$Q$11,D11=$U$8),A11,"")&amp;" "&amp;IF(AND(C12=$Q$11,D12=$U$8),A12,"")&amp;" "&amp;IF(AND(C13=$Q$11,D13=$U$8),A13,"")&amp;" "&amp;IF(AND(C14=$Q$11,D14=$U$8),A14,"")&amp;" "&amp;IF(AND(C15=$Q$11,D15=$U$8),A15,"")&amp;" "&amp;IF(AND(C16=$Q$11,D16=$U$8),A16,"")&amp;" "&amp;IF(AND(C17=$Q$11,D17=$U$8),A17,"")&amp;" "&amp;IF(AND(C18=$Q$11,D18=$U$8),A18,"")&amp;" "&amp;IF(AND(C19=$Q$11,D19=$U$8),A19,"")&amp;" "&amp;IF(AND(C20=$Q$11,D20=$U$8),A20,"")&amp;" "&amp;IF(AND(C21=$Q$11,D21=$U$8),A21,"")&amp;" "&amp;IF(AND(C22=$Q$11,D22=$U$8),A22,"")&amp;" "&amp;IF(AND(C23=$Q$11,D23=$U$8),A23,"")&amp;" "&amp;IF(AND(C24=$Q$11,D24=$U$8),A24,"")&amp;" "&amp;IF(AND(C25=$Q$11,D25=$U$8),A25,"")&amp;" "&amp;IF(AND(C26=$Q$11,D26=$U$8),A26,"")&amp;" "&amp;IF(AND(C27=$Q$11,D27=$U$8),A27,"")&amp;" "&amp;IF(AND(C28=$Q$11,D28=$U$8),A28,"")</f>
        <v xml:space="preserve">                   </v>
      </c>
      <c r="M11" s="78" t="str">
        <f>+IF(AND(C9=$Q$11,D9=$V$8),A9,"")&amp;" "&amp;IF(AND(C10=$Q$11,D10=$V$8),A10,"")&amp;" "&amp;IF(AND(C11=$Q$11,D11=$V$8),A11,"")&amp;" "&amp;IF(AND(C12=$Q$11,D12=$V$8),A12,"")&amp;" "&amp;IF(AND(C13=$Q$11,D13=$V$8),A13,"")&amp;" "&amp;IF(AND(C14=$Q$11,D14=$V$8),A14,"")&amp;" "&amp;IF(AND(C15=$Q$11,D15=$V$8),A15,"")&amp;" "&amp;IF(AND(C16=$Q$11,D16=$V$8),A16,"")&amp;" "&amp;IF(AND(C17=$Q$11,D17=$V$8),A17,"")&amp;" "&amp;IF(AND(C18=$Q$11,D18=$V$8),A18,"")&amp;" "&amp;IF(AND(C19=$Q$11,D19=$V$8),A19,"")&amp;" "&amp;IF(AND(C20=$Q$11,D20=$V$8),A20,"")&amp;" "&amp;IF(AND(C21=$Q$11,D21=$V$8),A21,"")&amp;" "&amp;IF(AND(C22=$Q$11,D22=$V$8),A22,"")&amp;" "&amp;IF(AND(C23=$Q$11,D23=$V$8),A23,"")&amp;" "&amp;IF(AND(C24=$Q$11,D24=$V$8),A24,"")&amp;" "&amp;IF(AND(C25=$Q$11,D25=$V$8),A25,"")&amp;" "&amp;IF(AND(C26=$Q$11,D26=$V$8),A26,"")&amp;" "&amp;IF(AND(C27=$Q$11,D27=$V$8),A27,"")&amp;" "&amp;IF(AND(C28=$Q$11,D28=$V$8),A28,"")</f>
        <v xml:space="preserve">                   </v>
      </c>
      <c r="N11" s="76"/>
      <c r="O11" s="459"/>
      <c r="P11" s="79">
        <v>0.6</v>
      </c>
      <c r="Q11" s="70" t="s">
        <v>276</v>
      </c>
      <c r="R11" s="81" t="s">
        <v>278</v>
      </c>
      <c r="S11" s="81" t="s">
        <v>278</v>
      </c>
      <c r="T11" s="81" t="s">
        <v>278</v>
      </c>
      <c r="U11" s="77" t="s">
        <v>296</v>
      </c>
      <c r="V11" s="78" t="s">
        <v>297</v>
      </c>
      <c r="Y11" s="60"/>
      <c r="Z11" s="60"/>
      <c r="AA11" s="72"/>
      <c r="AB11" s="82"/>
      <c r="AC11" s="83"/>
      <c r="AD11" s="80"/>
      <c r="AE11" s="80"/>
      <c r="AF11" s="80"/>
      <c r="AG11" s="80"/>
      <c r="AH11" s="84"/>
      <c r="AI11" s="72"/>
      <c r="AJ11" s="72"/>
    </row>
    <row r="12" spans="1:36" ht="93" customHeight="1" x14ac:dyDescent="0.2">
      <c r="A12" s="73" t="str">
        <f>'2 CONTEXTO E IDENTIFICACIÓN'!A12</f>
        <v>R4</v>
      </c>
      <c r="B12" s="74" t="str">
        <f>+'2 CONTEXTO E IDENTIFICACIÓN'!J12</f>
        <v xml:space="preserve"> por a causa de </v>
      </c>
      <c r="C12" s="75" t="str">
        <f>+'3 PROBABIL E IMPACTO INHERENTE'!F12</f>
        <v/>
      </c>
      <c r="D12" s="75" t="str">
        <f>+'3 PROBABIL E IMPACTO INHERENTE'!N12</f>
        <v/>
      </c>
      <c r="E12" s="74" t="str">
        <f t="shared" ref="E12:E28" si="0">+IF(C12=$Q$9,IF(D12=$R$8,$R$9,IF(D12=$S$8,$S$9,IF(D12=$T$8,$T$9,IF(D12=$U$8,$U$9,IF(D12=$V$8,$V$9))))),IF(C12=$Q$10,IF(D12=$R$8,$R$10,IF(D12=$S$8,$S$10,IF(D12=$T$8,$T$10,IF(D12=$U$8,$U$10,IF(D12=$V$8,$V$10))))),IF(C12=$Q$11,IF(D12=$R$8,$R$11,IF(D12=$S$8,$S$11,IF(D12=$T$8,$T$11,IF(D12=$U$8,$U$11,IF(D12=$V$8,$V$11))))),IF(C12=$Q$12,IF(D12=$R$8,$R$12,IF(D12=$S$8,$S$12,IF(D12=$T$8,$T$12,IF(D12=$U$8,$U$12,IF(D12=$V$8,$V$12))))),IF(C12=$Q$13,IF(D12=$R$8,$R$13,IF(D12=$S$8,$S$13,IF(D12=$T$8,$T$13,IF(D12=$U$8,$U$13,IF(D12=$V$8,$V$13))))),"")))))</f>
        <v/>
      </c>
      <c r="F12" s="76"/>
      <c r="G12" s="461"/>
      <c r="H12" s="67" t="s">
        <v>272</v>
      </c>
      <c r="I12" s="85" t="str">
        <f>+IF(AND(C9=$Q$12,D9=$R$8),A9,"")&amp;" "&amp;IF(AND(C10=$Q$12,D10=$R$8),A10,"")&amp;" "&amp;IF(AND(C11=$Q$12,D11=$R$8),A11,"")&amp;" "&amp;IF(AND(C12=$Q$12,D12=$R$8),A12,"")&amp;" "&amp;IF(AND(C13=$Q$12,D13=$R$8),A13,"")&amp;" "&amp;IF(AND(C14=$Q$12,D14=$R$8),A14,"")&amp;" "&amp;IF(AND(C15=$Q$12,D15=$R$8),A15,"")&amp;" "&amp;IF(AND(C16=$Q$12,D16=$R$8),A16,"")&amp;" "&amp;IF(AND(C17=$Q$12,D17=$R$8),A17,"")&amp;" "&amp;IF(AND(C18=$Q$12,D18=$R$8),A18,"")&amp;" "&amp;IF(AND(C19=$Q$12,D19=$R$8),A19,"")&amp;" "&amp;IF(AND(C20=$Q$12,D20=$R$8),A20,"")&amp;" "&amp;IF(AND(C21=$Q$12,D21=$R$8),A21,"")&amp;" "&amp;IF(AND(C22=$Q$12,D22=$R$8),A22,"")&amp;" "&amp;IF(AND(C23=$Q$12,D23=$R$8),A23,"")&amp;" "&amp;IF(AND(C24=$Q$12,D24=$R$8),A24,"")&amp;" "&amp;IF(AND(C25=$Q$12,D25=$R$8),A25,"")&amp;" "&amp;IF(AND(C26=$Q$12,D26=$R$8),A26,"")&amp;" "&amp;IF(AND(C27=$Q$12,D27=$R$8),A27,"")&amp;" "&amp;IF(AND(C28=$Q$12,D28=$R$8),A28,"")</f>
        <v xml:space="preserve">                   </v>
      </c>
      <c r="J12" s="81" t="str">
        <f>+IF(AND(C9=$Q$12,D9=$S$8),A9,"")&amp;" "&amp;IF(AND(C10=$Q$12,D10=$S$8),A10,"")&amp;" "&amp;IF(AND(C11=$Q$12,D11=$S$8),A11,"")&amp;" "&amp;IF(AND(C12=$Q$12,D12=$S$8),A12,"")&amp;" "&amp;IF(AND(C13=$Q$12,D13=$S$8),A13,"")&amp;" "&amp;IF(AND(C14=$Q$12,D14=$S$8),A14,"")&amp;" "&amp;IF(AND(C15=$Q$12,D15=$S$8),A15,"")&amp;" "&amp;IF(AND(C16=$Q$12,D16=$S$8),A16,"")&amp;" "&amp;IF(AND(C17=$Q$12,D17=$S$8),A17,"")&amp;" "&amp;IF(AND(C18=$Q$12,D18=$S$8),A18,"")&amp;" "&amp;IF(AND(C19=$Q$12,D19=$S$8),A19,"")&amp;" "&amp;IF(AND(C20=$Q$12,D20=$S$8),A20,"")&amp;" "&amp;IF(AND(C21=$Q$12,D21=$S$8),A21,"")&amp;" "&amp;IF(AND(C22=$Q$12,D22=$S$8),A22,"")&amp;" "&amp;IF(AND(C23=$Q$12,D23=$S$8),A23,"")&amp;" "&amp;IF(AND(C24=$Q$12,D24=$S$8),A24,"")&amp;" "&amp;IF(AND(C25=$Q$12,D25=$S$8),A25,"")&amp;" "&amp;IF(AND(C26=$Q$12,D26=$S$8),A26,"")&amp;" "&amp;IF(AND(C27=$Q$12,D27=$S$8),A27,"")&amp;" "&amp;IF(AND(C28=$Q$12,D28=$S$8),A28,"")</f>
        <v xml:space="preserve">                   </v>
      </c>
      <c r="K12" s="81" t="str">
        <f>+IF(AND(C9=$Q$12,D9=$T$8),A9,"")&amp;" "&amp;IF(AND(C10=$Q$12,D10=$T$8),A10,"")&amp;" "&amp;IF(AND(C11=$Q$12,D11=$T$8),A11,"")&amp;" "&amp;IF(AND(C12=$Q$12,D12=$T$8),A12,"")&amp;" "&amp;IF(AND(C13=$Q$12,D13=$T$8),A13,"")&amp;" "&amp;IF(AND(C14=$Q$12,D14=$T$8),A14,"")&amp;" "&amp;IF(AND(C15=$Q$12,D15=$T$8),A15,"")&amp;" "&amp;IF(AND(C16=$Q$12,D16=$T$8),A16,"")&amp;" "&amp;IF(AND(C17=$Q$12,D17=$T$8),A17,"")&amp;" "&amp;IF(AND(C18=$Q$12,D18=$T$8),A18,"")&amp;" "&amp;IF(AND(C19=$Q$12,D19=$T$8),A19,"")&amp;" "&amp;IF(AND(C20=$Q$12,D20=$T$8),A20,"")&amp;" "&amp;IF(AND(C21=$Q$12,D21=$T$8),A21,"")&amp;" "&amp;IF(AND(C22=$Q$12,D22=$T$8),A22,"")&amp;" "&amp;IF(AND(C23=$Q$12,D23=$T$8),A23,"")&amp;" "&amp;IF(AND(C24=$Q$12,D24=$T$8),A24,"")&amp;" "&amp;IF(AND(C25=$Q$12,D25=$T$8),A25,"")&amp;" "&amp;IF(AND(C26=$Q$12,D26=$T$8),A26,"")&amp;" "&amp;IF(AND(C27=$Q$12,D27=$T$8),A27,"")&amp;" "&amp;IF(AND(C28=$Q$12,D28=$T$8),A28,"")</f>
        <v xml:space="preserve">                   </v>
      </c>
      <c r="L12" s="77" t="str">
        <f>+IF(AND(C9=$Q$12,D9=$U$8),A9,"")&amp;" "&amp;IF(AND(C10=$Q$12,D10=$U$8),A10,"")&amp;" "&amp;IF(AND(C11=$Q$12,D11=$U$8),A11,"")&amp;" "&amp;IF(AND(C12=$Q$12,D12=$U$8),A12,"")&amp;" "&amp;IF(AND(C13=$Q$12,D13=$U$8),A13,"")&amp;" "&amp;IF(AND(C14=$Q$12,D14=$U$8),A14,"")&amp;" "&amp;IF(AND(C15=$Q$12,D15=$U$8),A15,"")&amp;" "&amp;IF(AND(C16=$Q$12,D16=$U$8),A16,"")&amp;" "&amp;IF(AND(C17=$Q$12,D17=$U$8),A17,"")&amp;" "&amp;IF(AND(C18=$Q$12,D18=$U$8),A18,"")&amp;" "&amp;IF(AND(C19=$Q$12,D19=$U$8),A19,"")&amp;" "&amp;IF(AND(C20=$Q$12,D20=$U$8),A20,"")&amp;" "&amp;IF(AND(C21=$Q$12,D21=$U$8),A21,"")&amp;" "&amp;IF(AND(C22=$Q$12,D22=$U$8),A22,"")&amp;" "&amp;IF(AND(C23=$Q$12,D23=$U$8),A23,"")&amp;" "&amp;IF(AND(C24=$Q$12,D24=$U$8),A24,"")&amp;" "&amp;IF(AND(C25=$Q$12,D25=$U$8),A25,"")&amp;" "&amp;IF(AND(C26=$Q$12,D26=$U$8),A26,"")&amp;" "&amp;IF(AND(C27=$Q$12,D27=$U$8),A27,"")&amp;" "&amp;IF(AND(C28=$Q$12,D28=$U$8),A28,"")</f>
        <v xml:space="preserve">                   </v>
      </c>
      <c r="M12" s="78" t="str">
        <f>+IF(AND(C9=$Q$12,D9=$V$8),A9,"")&amp;" "&amp;IF(AND(C10=$Q$12,D10=$V$8),A10,"")&amp;" "&amp;IF(AND(C11=$Q$12,D11=$V$8),A11,"")&amp;" "&amp;IF(AND(C12=$Q$12,D12=$V$8),A12,"")&amp;" "&amp;IF(AND(C13=$Q$12,D13=$V$8),A13,"")&amp;" "&amp;IF(AND(C14=$Q$12,D14=$V$8),A14,"")&amp;" "&amp;IF(AND(C15=$Q$12,D15=$V$8),A15,"")&amp;" "&amp;IF(AND(C16=$Q$12,D16=$V$8),A16,"")&amp;" "&amp;IF(AND(C17=$Q$12,D17=$V$8),A17,"")&amp;" "&amp;IF(AND(C18=$Q$12,D18=$V$8),A18,"")&amp;" "&amp;IF(AND(C19=$Q$12,D19=$V$8),A19,"")&amp;" "&amp;IF(AND(C20=$Q$12,D20=$V$8),A20,"")&amp;" "&amp;IF(AND(C21=$Q$12,D21=$V$8),A21,"")&amp;" "&amp;IF(AND(C22=$Q$12,D22=$V$8),A22,"")&amp;" "&amp;IF(AND(C23=$Q$12,D23=$V$8),A23,"")&amp;" "&amp;IF(AND(C24=$Q$12,D24=$V$8),A24,"")&amp;" "&amp;IF(AND(C25=$Q$12,D25=$V$8),A25,"")&amp;" "&amp;IF(AND(C26=$Q$12,D26=$V$8),A26,"")&amp;" "&amp;IF(AND(C27=$Q$12,D27=$V$8),A27,"")&amp;" "&amp;IF(AND(C28=$Q$12,D28=$V$8),A28,"")</f>
        <v xml:space="preserve">                   </v>
      </c>
      <c r="N12" s="76"/>
      <c r="O12" s="459"/>
      <c r="P12" s="79">
        <v>0.4</v>
      </c>
      <c r="Q12" s="70" t="s">
        <v>272</v>
      </c>
      <c r="R12" s="85" t="s">
        <v>298</v>
      </c>
      <c r="S12" s="81" t="s">
        <v>278</v>
      </c>
      <c r="T12" s="81" t="s">
        <v>278</v>
      </c>
      <c r="U12" s="77" t="s">
        <v>296</v>
      </c>
      <c r="V12" s="78" t="s">
        <v>297</v>
      </c>
      <c r="Y12" s="60"/>
      <c r="Z12" s="60"/>
      <c r="AA12" s="72"/>
      <c r="AB12" s="82"/>
      <c r="AC12" s="83"/>
      <c r="AD12" s="80"/>
      <c r="AE12" s="80"/>
      <c r="AF12" s="80"/>
      <c r="AG12" s="84"/>
      <c r="AH12" s="80"/>
      <c r="AI12" s="72"/>
      <c r="AJ12" s="72"/>
    </row>
    <row r="13" spans="1:36" ht="93" customHeight="1" thickBot="1" x14ac:dyDescent="0.25">
      <c r="A13" s="73" t="str">
        <f>'2 CONTEXTO E IDENTIFICACIÓN'!A13</f>
        <v>R5</v>
      </c>
      <c r="B13" s="74" t="str">
        <f>+'2 CONTEXTO E IDENTIFICACIÓN'!J13</f>
        <v xml:space="preserve"> por a causa de </v>
      </c>
      <c r="C13" s="75" t="str">
        <f>+'3 PROBABIL E IMPACTO INHERENTE'!F13</f>
        <v/>
      </c>
      <c r="D13" s="75" t="str">
        <f>+'3 PROBABIL E IMPACTO INHERENTE'!N13</f>
        <v/>
      </c>
      <c r="E13" s="74" t="str">
        <f t="shared" si="0"/>
        <v/>
      </c>
      <c r="F13" s="76"/>
      <c r="G13" s="462"/>
      <c r="H13" s="86" t="s">
        <v>268</v>
      </c>
      <c r="I13" s="87" t="str">
        <f>+IF(AND(C9=$Q$13,D9=$R$8),A9,"")&amp;" "&amp;IF(AND(C10=$Q$13,D10=$R$8),A10,"")&amp;" "&amp;IF(AND(C11=$Q$13,D11=$R$8),A11,"")&amp;" "&amp;IF(AND(C12=$Q$13,D12=$R$8),A12,"")&amp;" "&amp;IF(AND(C13=$Q$13,D13=$R$8),A13,"")&amp;" "&amp;IF(AND(C14=$Q$13,D14=$R$8),A14,"")&amp;" "&amp;IF(AND(C15=$Q$13,D15=$R$8),A15,"")&amp;" "&amp;IF(AND(C16=$Q$13,D16=$R$8),A16,"")&amp;" "&amp;IF(AND(C17=$Q$13,D17=$R$8),A17,"")&amp;" "&amp;IF(AND(C18=$Q$13,D18=$R$8),A18,"")&amp;" "&amp;IF(AND(C19=$Q$13,D19=$R$8),A19,"")&amp;" "&amp;IF(AND(C20=$Q$13,D20=$R$8),A20,"")&amp;" "&amp;IF(AND(C21=$Q$13,D21=$R$8),A21,"")&amp;" "&amp;IF(AND(C22=$Q$13,D22=$R$8),A22,"")&amp;" "&amp;IF(AND(C23=$Q$13,D23=$R$8),A23,"")&amp;" "&amp;IF(AND(C24=$Q$13,D24=$R$8),A24,"")&amp;" "&amp;IF(AND(C25=$Q$13,D25=$R$8),A25,"")&amp;" "&amp;IF(AND(C26=$Q$13,D26=$R$8),A26,"")&amp;" "&amp;IF(AND(C27=$Q$13,D27=$R$8),A27,"")&amp;" "&amp;IF(AND(C28=$Q$13,D28=$R$8),A28,"")</f>
        <v xml:space="preserve">                   </v>
      </c>
      <c r="J13" s="87" t="str">
        <f>+IF(AND(C9=$Q$13,D9=$S$8),A9,"")&amp;" "&amp;IF(AND(C10=$Q$13,D10=$S$8),A10,"")&amp;" "&amp;IF(AND(C11=$Q$13,D11=$S$8),A11,"")&amp;" "&amp;IF(AND(C12=$Q$13,D12=$S$8),A12,"")&amp;" "&amp;IF(AND(C13=$Q$13,D13=$S$8),A13,"")&amp;" "&amp;IF(AND(C14=$Q$13,D14=$S$8),A14,"")&amp;" "&amp;IF(AND(C15=$Q$13,D15=$S$8),A15,"")&amp;" "&amp;IF(AND(C16=$Q$13,D16=$S$8),A16,"")&amp;" "&amp;IF(AND(C17=$Q$13,D17=$S$8),A17,"")&amp;" "&amp;IF(AND(C18=$Q$13,D18=$S$8),A18,"")&amp;" "&amp;IF(AND(C19=$Q$13,D19=$S$8),A19,"")&amp;" "&amp;IF(AND(C20=$Q$13,D20=$S$8),A20,"")&amp;" "&amp;IF(AND(C21=$Q$13,D21=$S$8),A21,"")&amp;" "&amp;IF(AND(C22=$Q$13,D22=$S$8),A22,"")&amp;" "&amp;IF(AND(C23=$Q$13,D23=$S$8),A23,"")&amp;" "&amp;IF(AND(C24=$Q$13,D24=$S$8),A24,"")&amp;" "&amp;IF(AND(C25=$Q$13,D25=$S$8),A25,"")&amp;" "&amp;IF(AND(C26=$Q$13,D26=$S$8),A26,"")&amp;" "&amp;IF(AND(C27=$Q$13,D27=$S$8),A27,"")&amp;" "&amp;IF(AND(C28=$Q$13,D28=$S$8),A28,"")</f>
        <v xml:space="preserve">                   </v>
      </c>
      <c r="K13" s="88" t="str">
        <f>+IF(AND(C9=$Q$13,D9=$T$8),A9,"")&amp;" "&amp;IF(AND(C10=$Q$13,D10=$T$8),A10,"")&amp;" "&amp;IF(AND(C11=$Q$13,D11=$T$8),A11,"")&amp;" "&amp;IF(AND(C12=$Q$13,D12=$T$8),A12,"")&amp;" "&amp;IF(AND(C13=$Q$13,D13=$T$8),A13,"")&amp;" "&amp;IF(AND(C14=$Q$13,D14=$T$8),A14,"")&amp;" "&amp;IF(AND(C15=$Q$13,D15=$T$8),A15,"")&amp;" "&amp;IF(AND(C16=$Q$13,D16=$T$8),A16,"")&amp;" "&amp;IF(AND(C17=$Q$13,D17=$T$8),A17,"")&amp;" "&amp;IF(AND(C18=$Q$13,D18=$T$8),A18,"")&amp;" "&amp;IF(AND(C19=$Q$13,D19=$T$8),A19,"")&amp;" "&amp;IF(AND(C20=$Q$13,D20=$T$8),A20,"")&amp;" "&amp;IF(AND(C21=$Q$13,D21=$T$8),A21,"")&amp;" "&amp;IF(AND(C22=$Q$13,D22=$T$8),A22,"")&amp;" "&amp;IF(AND(C23=$Q$13,D23=$T$8),A23,"")&amp;" "&amp;IF(AND(C24=$Q$13,D24=$T$8),A24,"")&amp;" "&amp;IF(AND(C25=$Q$13,D25=$T$8),A25,"")&amp;" "&amp;IF(AND(C26=$Q$13,D26=$T$8),A26,"")&amp;" "&amp;IF(AND(C27=$Q$13,D27=$T$8),A27,"")&amp;" "&amp;IF(AND(C28=$Q$13,D28=$T$8),A28,"")</f>
        <v xml:space="preserve">                   </v>
      </c>
      <c r="L13" s="89" t="str">
        <f>+IF(AND(C9=$Q$13,D9=$U$8),A9,"")&amp;" "&amp;IF(AND(C10=$Q$13,D10=$U$8),A10,"")&amp;" "&amp;IF(AND(C11=$Q$13,D11=$U$8),A11,"")&amp;" "&amp;IF(AND(C12=$Q$13,D12=$U$8),A12,"")&amp;" "&amp;IF(AND(C13=$Q$13,D13=$U$8),A13,"")&amp;" "&amp;IF(AND(C14=$Q$13,D14=$U$8),A14,"")&amp;" "&amp;IF(AND(C15=$Q$13,D15=$U$8),A15,"")&amp;" "&amp;IF(AND(C16=$Q$13,D16=$U$8),A16,"")&amp;" "&amp;IF(AND(C17=$Q$13,D17=$U$8),A17,"")&amp;" "&amp;IF(AND(C18=$Q$13,D18=$U$8),A18,"")&amp;" "&amp;IF(AND(C19=$Q$13,D19=$U$8),A19,"")&amp;" "&amp;IF(AND(C20=$Q$13,D20=$U$8),A20,"")&amp;" "&amp;IF(AND(C21=$Q$13,D21=$U$8),A21,"")&amp;" "&amp;IF(AND(C22=$Q$13,D22=$U$8),A22,"")&amp;" "&amp;IF(AND(C23=$Q$13,D23=$U$8),A23,"")&amp;" "&amp;IF(AND(C24=$Q$13,D24=$U$8),A24,"")&amp;" "&amp;IF(AND(C25=$Q$13,D25=$U$8),A25,"")&amp;" "&amp;IF(AND(C26=$Q$13,D26=$U$8),A26,"")&amp;" "&amp;IF(AND(C27=$Q$13,D27=$U$8),A27,"")&amp;" "&amp;IF(AND(C28=$Q$13,D28=$U$8),A28,"")</f>
        <v xml:space="preserve">                   </v>
      </c>
      <c r="M13" s="90" t="str">
        <f>+IF(AND(C9=$Q$13,D9=$V$8),A9,"")&amp;" "&amp;IF(AND(C10=$Q$13,D10=$V$8),A10,"")&amp;" "&amp;IF(AND(C11=$Q$13,D11=$V$8),A11,"")&amp;" "&amp;IF(AND(C12=$Q$13,D12=$V$8),A12,"")&amp;" "&amp;IF(AND(C13=$Q$13,D13=$V$8),A13,"")&amp;" "&amp;IF(AND(C14=$Q$13,D14=$V$8),A14,"")&amp;" "&amp;IF(AND(C15=$Q$13,D15=$V$8),A15,"")&amp;" "&amp;IF(AND(C16=$Q$13,D16=$V$8),A16,"")&amp;" "&amp;IF(AND(C17=$Q$13,D17=$V$8),A17,"")&amp;" "&amp;IF(AND(C18=$Q$13,D18=$V$8),A18,"")&amp;" "&amp;IF(AND(C19=$Q$13,D19=$V$8),A19,"")&amp;" "&amp;IF(AND(C20=$Q$13,D20=$V$8),A20,"")&amp;" "&amp;IF(AND(C21=$Q$13,D21=$V$8),A21,"")&amp;" "&amp;IF(AND(C22=$Q$13,D22=$V$8),A22,"")&amp;" "&amp;IF(AND(C23=$Q$13,D23=$V$8),A23,"")&amp;" "&amp;IF(AND(C24=$Q$13,D24=$V$8),A24,"")&amp;" "&amp;IF(AND(C25=$Q$13,D25=$V$8),A25,"")&amp;" "&amp;IF(AND(C26=$Q$13,D26=$V$8),A26,"")&amp;" "&amp;IF(AND(C27=$Q$13,D27=$V$8),A27,"")&amp;" "&amp;IF(AND(C28=$Q$13,D28=$V$8),A28,"")</f>
        <v xml:space="preserve">                   </v>
      </c>
      <c r="N13" s="76"/>
      <c r="O13" s="460"/>
      <c r="P13" s="91">
        <v>0.2</v>
      </c>
      <c r="Q13" s="92" t="s">
        <v>268</v>
      </c>
      <c r="R13" s="87" t="s">
        <v>298</v>
      </c>
      <c r="S13" s="87" t="s">
        <v>298</v>
      </c>
      <c r="T13" s="88" t="s">
        <v>278</v>
      </c>
      <c r="U13" s="89" t="s">
        <v>296</v>
      </c>
      <c r="V13" s="90" t="s">
        <v>297</v>
      </c>
      <c r="Y13" s="60"/>
      <c r="Z13" s="60"/>
      <c r="AA13" s="72"/>
      <c r="AB13" s="82"/>
      <c r="AC13" s="83"/>
      <c r="AD13" s="80"/>
      <c r="AE13" s="80"/>
      <c r="AF13" s="80"/>
      <c r="AG13" s="93"/>
      <c r="AH13" s="80"/>
      <c r="AI13" s="72"/>
      <c r="AJ13" s="72"/>
    </row>
    <row r="14" spans="1:36" ht="93" customHeight="1" x14ac:dyDescent="0.2">
      <c r="A14" s="73" t="str">
        <f>'2 CONTEXTO E IDENTIFICACIÓN'!A14</f>
        <v>R6</v>
      </c>
      <c r="B14" s="74" t="str">
        <f>+'2 CONTEXTO E IDENTIFICACIÓN'!J14</f>
        <v xml:space="preserve"> por a causa de </v>
      </c>
      <c r="C14" s="75" t="str">
        <f>+'3 PROBABIL E IMPACTO INHERENTE'!F14</f>
        <v/>
      </c>
      <c r="D14" s="75" t="str">
        <f>+'3 PROBABIL E IMPACTO INHERENTE'!N14</f>
        <v/>
      </c>
      <c r="E14" s="74" t="str">
        <f t="shared" si="0"/>
        <v/>
      </c>
      <c r="F14" s="76"/>
      <c r="G14" s="76"/>
      <c r="H14" s="76"/>
      <c r="I14" s="76"/>
      <c r="J14" s="76"/>
      <c r="K14" s="76"/>
      <c r="L14" s="76"/>
      <c r="M14" s="76"/>
      <c r="N14" s="76"/>
      <c r="Y14" s="60"/>
      <c r="Z14" s="60"/>
      <c r="AA14" s="72"/>
      <c r="AB14" s="82"/>
      <c r="AC14" s="83"/>
      <c r="AD14" s="80"/>
      <c r="AE14" s="80"/>
      <c r="AF14" s="80"/>
      <c r="AG14" s="80"/>
      <c r="AH14" s="80"/>
      <c r="AI14" s="72"/>
      <c r="AJ14" s="72"/>
    </row>
    <row r="15" spans="1:36" ht="93" customHeight="1" x14ac:dyDescent="0.2">
      <c r="A15" s="73" t="str">
        <f>'2 CONTEXTO E IDENTIFICACIÓN'!A15</f>
        <v>R7</v>
      </c>
      <c r="B15" s="74" t="str">
        <f>+'2 CONTEXTO E IDENTIFICACIÓN'!J15</f>
        <v xml:space="preserve"> por a causa de </v>
      </c>
      <c r="C15" s="75" t="str">
        <f>+'3 PROBABIL E IMPACTO INHERENTE'!F15</f>
        <v/>
      </c>
      <c r="D15" s="75" t="str">
        <f>+'3 PROBABIL E IMPACTO INHERENTE'!N15</f>
        <v/>
      </c>
      <c r="E15" s="74" t="str">
        <f t="shared" si="0"/>
        <v/>
      </c>
      <c r="F15" s="76"/>
      <c r="G15" s="76"/>
      <c r="H15" s="76"/>
      <c r="I15" s="76"/>
      <c r="J15" s="76"/>
      <c r="K15" s="76"/>
      <c r="L15" s="76"/>
      <c r="M15" s="76"/>
      <c r="N15" s="76"/>
      <c r="R15" s="64" t="s">
        <v>299</v>
      </c>
      <c r="T15" s="60"/>
      <c r="U15" s="60"/>
      <c r="V15" s="60"/>
      <c r="W15" s="60"/>
      <c r="X15" s="60"/>
      <c r="Y15" s="60"/>
      <c r="Z15" s="60"/>
      <c r="AA15" s="72"/>
      <c r="AB15" s="82"/>
      <c r="AC15" s="72"/>
      <c r="AD15" s="83"/>
      <c r="AE15" s="83"/>
      <c r="AF15" s="83"/>
      <c r="AG15" s="83"/>
      <c r="AH15" s="83"/>
      <c r="AI15" s="72"/>
      <c r="AJ15" s="72"/>
    </row>
    <row r="16" spans="1:36" ht="93" customHeight="1" x14ac:dyDescent="0.2">
      <c r="A16" s="73" t="str">
        <f>'2 CONTEXTO E IDENTIFICACIÓN'!A16</f>
        <v>R8</v>
      </c>
      <c r="B16" s="74" t="str">
        <f>+'2 CONTEXTO E IDENTIFICACIÓN'!J16</f>
        <v xml:space="preserve"> por a causa de </v>
      </c>
      <c r="C16" s="75" t="str">
        <f>+'3 PROBABIL E IMPACTO INHERENTE'!F16</f>
        <v/>
      </c>
      <c r="D16" s="75" t="str">
        <f>+'3 PROBABIL E IMPACTO INHERENTE'!N16</f>
        <v/>
      </c>
      <c r="E16" s="74" t="str">
        <f t="shared" si="0"/>
        <v/>
      </c>
      <c r="F16" s="76"/>
      <c r="G16" s="76"/>
      <c r="H16" s="76"/>
      <c r="I16" s="76"/>
      <c r="J16" s="76"/>
      <c r="K16" s="76"/>
      <c r="L16" s="76"/>
      <c r="M16" s="76"/>
      <c r="N16" s="76"/>
      <c r="R16" s="94" t="s">
        <v>297</v>
      </c>
      <c r="T16" s="60"/>
      <c r="U16" s="60"/>
      <c r="V16" s="60"/>
      <c r="W16" s="60"/>
      <c r="X16" s="60"/>
      <c r="Y16" s="60"/>
      <c r="Z16" s="60"/>
      <c r="AA16" s="72"/>
      <c r="AB16" s="72"/>
      <c r="AC16" s="72"/>
      <c r="AD16" s="80"/>
      <c r="AE16" s="80"/>
      <c r="AF16" s="80"/>
      <c r="AG16" s="80"/>
      <c r="AH16" s="80"/>
      <c r="AI16" s="72"/>
      <c r="AJ16" s="72"/>
    </row>
    <row r="17" spans="1:36" ht="93" customHeight="1" x14ac:dyDescent="0.2">
      <c r="A17" s="73" t="str">
        <f>'2 CONTEXTO E IDENTIFICACIÓN'!A17</f>
        <v>R9</v>
      </c>
      <c r="B17" s="74" t="str">
        <f>+'2 CONTEXTO E IDENTIFICACIÓN'!J17</f>
        <v xml:space="preserve"> por a causa de </v>
      </c>
      <c r="C17" s="75" t="str">
        <f>+'3 PROBABIL E IMPACTO INHERENTE'!F17</f>
        <v/>
      </c>
      <c r="D17" s="75" t="str">
        <f>+'3 PROBABIL E IMPACTO INHERENTE'!N17</f>
        <v/>
      </c>
      <c r="E17" s="74" t="str">
        <f t="shared" si="0"/>
        <v/>
      </c>
      <c r="F17" s="76"/>
      <c r="G17" s="76"/>
      <c r="H17" s="76"/>
      <c r="I17" s="76"/>
      <c r="J17" s="76"/>
      <c r="K17" s="76"/>
      <c r="L17" s="76"/>
      <c r="M17" s="76"/>
      <c r="N17" s="76"/>
      <c r="R17" s="77" t="s">
        <v>296</v>
      </c>
      <c r="S17" s="60"/>
      <c r="T17" s="60"/>
      <c r="U17" s="60"/>
      <c r="V17" s="60"/>
      <c r="W17" s="60"/>
      <c r="X17" s="60"/>
      <c r="Y17" s="60"/>
      <c r="Z17" s="60"/>
      <c r="AA17" s="72"/>
      <c r="AB17" s="72"/>
      <c r="AC17" s="72"/>
      <c r="AD17" s="80"/>
      <c r="AE17" s="80"/>
      <c r="AF17" s="80"/>
      <c r="AG17" s="80"/>
      <c r="AH17" s="80"/>
      <c r="AI17" s="72"/>
      <c r="AJ17" s="72"/>
    </row>
    <row r="18" spans="1:36" ht="93" customHeight="1" x14ac:dyDescent="0.2">
      <c r="A18" s="73" t="str">
        <f>'2 CONTEXTO E IDENTIFICACIÓN'!A18</f>
        <v>R10</v>
      </c>
      <c r="B18" s="74" t="str">
        <f>+'2 CONTEXTO E IDENTIFICACIÓN'!J18</f>
        <v xml:space="preserve"> por a causa de </v>
      </c>
      <c r="C18" s="75" t="str">
        <f>+'3 PROBABIL E IMPACTO INHERENTE'!F18</f>
        <v/>
      </c>
      <c r="D18" s="75" t="str">
        <f>+'3 PROBABIL E IMPACTO INHERENTE'!N18</f>
        <v/>
      </c>
      <c r="E18" s="74" t="str">
        <f t="shared" si="0"/>
        <v/>
      </c>
      <c r="F18" s="76"/>
      <c r="G18" s="76"/>
      <c r="H18" s="76"/>
      <c r="I18" s="76"/>
      <c r="J18" s="76"/>
      <c r="K18" s="76"/>
      <c r="L18" s="76"/>
      <c r="M18" s="76"/>
      <c r="N18" s="76"/>
      <c r="Q18" s="95"/>
      <c r="R18" s="81" t="s">
        <v>278</v>
      </c>
      <c r="S18" s="95"/>
      <c r="T18" s="95"/>
      <c r="U18" s="95"/>
      <c r="V18" s="95"/>
      <c r="W18" s="95"/>
      <c r="X18" s="95"/>
      <c r="Y18" s="95"/>
      <c r="Z18" s="95"/>
      <c r="AA18" s="72"/>
      <c r="AB18" s="72"/>
      <c r="AC18" s="96"/>
      <c r="AD18" s="96"/>
      <c r="AE18" s="96"/>
      <c r="AF18" s="96"/>
      <c r="AG18" s="96"/>
      <c r="AH18" s="96"/>
      <c r="AI18" s="72"/>
      <c r="AJ18" s="72"/>
    </row>
    <row r="19" spans="1:36" ht="93" customHeight="1" x14ac:dyDescent="0.2">
      <c r="A19" s="73" t="str">
        <f>'2 CONTEXTO E IDENTIFICACIÓN'!A19</f>
        <v>R11</v>
      </c>
      <c r="B19" s="74" t="str">
        <f>+'2 CONTEXTO E IDENTIFICACIÓN'!J19</f>
        <v xml:space="preserve"> por a causa de </v>
      </c>
      <c r="C19" s="75" t="str">
        <f>+'3 PROBABIL E IMPACTO INHERENTE'!F19</f>
        <v/>
      </c>
      <c r="D19" s="75" t="str">
        <f>+'3 PROBABIL E IMPACTO INHERENTE'!N19</f>
        <v/>
      </c>
      <c r="E19" s="74" t="str">
        <f t="shared" si="0"/>
        <v/>
      </c>
      <c r="F19" s="76"/>
      <c r="G19" s="76"/>
      <c r="H19" s="76"/>
      <c r="I19" s="76"/>
      <c r="J19" s="76"/>
      <c r="K19" s="76"/>
      <c r="L19" s="76"/>
      <c r="M19" s="76"/>
      <c r="N19" s="76"/>
      <c r="Q19" s="95"/>
      <c r="R19" s="85" t="s">
        <v>298</v>
      </c>
      <c r="Y19" s="95"/>
      <c r="Z19" s="95"/>
      <c r="AA19" s="72"/>
      <c r="AB19" s="72"/>
      <c r="AC19" s="72"/>
      <c r="AD19" s="80"/>
      <c r="AE19" s="80"/>
      <c r="AF19" s="80"/>
      <c r="AG19" s="80"/>
      <c r="AH19" s="80"/>
      <c r="AI19" s="72"/>
      <c r="AJ19" s="72"/>
    </row>
    <row r="20" spans="1:36" ht="93" customHeight="1" x14ac:dyDescent="0.2">
      <c r="A20" s="73" t="str">
        <f>'2 CONTEXTO E IDENTIFICACIÓN'!A20</f>
        <v>R12</v>
      </c>
      <c r="B20" s="74" t="str">
        <f>+'2 CONTEXTO E IDENTIFICACIÓN'!J20</f>
        <v xml:space="preserve"> por a causa de </v>
      </c>
      <c r="C20" s="75" t="str">
        <f>+'3 PROBABIL E IMPACTO INHERENTE'!F20</f>
        <v/>
      </c>
      <c r="D20" s="75" t="str">
        <f>+'3 PROBABIL E IMPACTO INHERENTE'!N20</f>
        <v/>
      </c>
      <c r="E20" s="74" t="str">
        <f t="shared" si="0"/>
        <v/>
      </c>
      <c r="F20" s="76"/>
      <c r="G20" s="76"/>
      <c r="H20" s="76"/>
      <c r="I20" s="76"/>
      <c r="J20" s="76"/>
      <c r="K20" s="76"/>
      <c r="L20" s="76"/>
      <c r="M20" s="76"/>
      <c r="N20" s="76"/>
      <c r="O20" s="97"/>
      <c r="P20" s="97"/>
      <c r="Q20" s="95"/>
      <c r="Y20" s="95"/>
      <c r="Z20" s="95"/>
      <c r="AA20" s="72"/>
      <c r="AB20" s="72"/>
      <c r="AC20" s="72"/>
      <c r="AD20" s="80"/>
      <c r="AE20" s="80"/>
      <c r="AF20" s="80"/>
      <c r="AG20" s="80"/>
      <c r="AH20" s="80"/>
      <c r="AI20" s="72"/>
      <c r="AJ20" s="72"/>
    </row>
    <row r="21" spans="1:36" ht="93" customHeight="1" x14ac:dyDescent="0.2">
      <c r="A21" s="73" t="str">
        <f>'2 CONTEXTO E IDENTIFICACIÓN'!A21</f>
        <v>R13</v>
      </c>
      <c r="B21" s="74" t="str">
        <f>+'2 CONTEXTO E IDENTIFICACIÓN'!J21</f>
        <v xml:space="preserve"> por a causa de </v>
      </c>
      <c r="C21" s="75" t="str">
        <f>+'3 PROBABIL E IMPACTO INHERENTE'!F21</f>
        <v/>
      </c>
      <c r="D21" s="75" t="str">
        <f>+'3 PROBABIL E IMPACTO INHERENTE'!N21</f>
        <v/>
      </c>
      <c r="E21" s="74" t="str">
        <f t="shared" si="0"/>
        <v/>
      </c>
      <c r="F21" s="76"/>
      <c r="G21" s="76"/>
      <c r="H21" s="76"/>
      <c r="I21" s="76"/>
      <c r="J21" s="76"/>
      <c r="K21" s="76"/>
      <c r="L21" s="76"/>
      <c r="M21" s="76"/>
      <c r="N21" s="76"/>
      <c r="O21" s="97"/>
      <c r="P21" s="97"/>
      <c r="Q21" s="98"/>
      <c r="Y21" s="95"/>
      <c r="Z21" s="95"/>
      <c r="AA21" s="72"/>
      <c r="AB21" s="93"/>
      <c r="AC21" s="93"/>
      <c r="AD21" s="93"/>
      <c r="AE21" s="93"/>
      <c r="AF21" s="93"/>
      <c r="AG21" s="93"/>
      <c r="AH21" s="80"/>
      <c r="AI21" s="72"/>
      <c r="AJ21" s="72"/>
    </row>
    <row r="22" spans="1:36" ht="93" customHeight="1" x14ac:dyDescent="0.2">
      <c r="A22" s="73" t="str">
        <f>'2 CONTEXTO E IDENTIFICACIÓN'!A22</f>
        <v>R14</v>
      </c>
      <c r="B22" s="74" t="str">
        <f>+'2 CONTEXTO E IDENTIFICACIÓN'!J22</f>
        <v xml:space="preserve"> por a causa de </v>
      </c>
      <c r="C22" s="75" t="str">
        <f>+'3 PROBABIL E IMPACTO INHERENTE'!F22</f>
        <v/>
      </c>
      <c r="D22" s="75" t="str">
        <f>+'3 PROBABIL E IMPACTO INHERENTE'!N22</f>
        <v/>
      </c>
      <c r="E22" s="74" t="str">
        <f t="shared" si="0"/>
        <v/>
      </c>
      <c r="F22" s="76"/>
      <c r="G22" s="76"/>
      <c r="H22" s="76"/>
      <c r="I22" s="76"/>
      <c r="J22" s="76"/>
      <c r="K22" s="76"/>
      <c r="L22" s="76"/>
      <c r="M22" s="76"/>
      <c r="N22" s="76"/>
      <c r="O22" s="97"/>
      <c r="P22" s="97"/>
      <c r="AA22" s="72"/>
      <c r="AB22" s="99"/>
      <c r="AC22" s="99"/>
      <c r="AD22" s="99"/>
      <c r="AE22" s="99"/>
      <c r="AF22" s="99"/>
      <c r="AG22" s="99"/>
      <c r="AH22" s="80"/>
      <c r="AI22" s="72"/>
      <c r="AJ22" s="72"/>
    </row>
    <row r="23" spans="1:36" ht="93" customHeight="1" x14ac:dyDescent="0.2">
      <c r="A23" s="73" t="str">
        <f>'2 CONTEXTO E IDENTIFICACIÓN'!A23</f>
        <v>R15</v>
      </c>
      <c r="B23" s="74" t="str">
        <f>+'2 CONTEXTO E IDENTIFICACIÓN'!J23</f>
        <v xml:space="preserve"> por a causa de </v>
      </c>
      <c r="C23" s="75" t="str">
        <f>+'3 PROBABIL E IMPACTO INHERENTE'!F23</f>
        <v/>
      </c>
      <c r="D23" s="75" t="str">
        <f>+'3 PROBABIL E IMPACTO INHERENTE'!N23</f>
        <v/>
      </c>
      <c r="E23" s="74" t="str">
        <f t="shared" si="0"/>
        <v/>
      </c>
      <c r="F23" s="76"/>
      <c r="G23" s="76"/>
      <c r="H23" s="76"/>
      <c r="I23" s="76"/>
      <c r="J23" s="76"/>
      <c r="K23" s="76"/>
      <c r="L23" s="76"/>
      <c r="M23" s="76"/>
      <c r="N23" s="76"/>
      <c r="O23" s="97"/>
      <c r="P23" s="97"/>
      <c r="AA23" s="72"/>
      <c r="AB23" s="93"/>
      <c r="AC23" s="93"/>
      <c r="AD23" s="93"/>
      <c r="AE23" s="93"/>
      <c r="AF23" s="93"/>
      <c r="AG23" s="93"/>
      <c r="AH23" s="80"/>
      <c r="AI23" s="72"/>
      <c r="AJ23" s="72"/>
    </row>
    <row r="24" spans="1:36" ht="93" customHeight="1" x14ac:dyDescent="0.2">
      <c r="A24" s="73" t="str">
        <f>'2 CONTEXTO E IDENTIFICACIÓN'!A24</f>
        <v>R16</v>
      </c>
      <c r="B24" s="74" t="str">
        <f>+'2 CONTEXTO E IDENTIFICACIÓN'!J24</f>
        <v xml:space="preserve"> por a causa de </v>
      </c>
      <c r="C24" s="75" t="str">
        <f>+'3 PROBABIL E IMPACTO INHERENTE'!F24</f>
        <v/>
      </c>
      <c r="D24" s="75" t="str">
        <f>+'3 PROBABIL E IMPACTO INHERENTE'!N24</f>
        <v/>
      </c>
      <c r="E24" s="74" t="str">
        <f t="shared" si="0"/>
        <v/>
      </c>
      <c r="F24" s="76"/>
      <c r="G24" s="76"/>
      <c r="H24" s="76"/>
      <c r="I24" s="76"/>
      <c r="J24" s="76"/>
      <c r="K24" s="76"/>
      <c r="L24" s="76"/>
      <c r="M24" s="76"/>
      <c r="N24" s="76"/>
      <c r="AA24" s="72"/>
      <c r="AB24" s="93"/>
      <c r="AC24" s="93"/>
      <c r="AD24" s="93"/>
      <c r="AE24" s="93"/>
      <c r="AF24" s="93"/>
      <c r="AG24" s="93"/>
      <c r="AH24" s="80"/>
      <c r="AI24" s="72"/>
      <c r="AJ24" s="72"/>
    </row>
    <row r="25" spans="1:36" ht="93" customHeight="1" x14ac:dyDescent="0.25">
      <c r="A25" s="73" t="str">
        <f>'2 CONTEXTO E IDENTIFICACIÓN'!A25</f>
        <v>R17</v>
      </c>
      <c r="B25" s="74" t="str">
        <f>+'2 CONTEXTO E IDENTIFICACIÓN'!J25</f>
        <v xml:space="preserve"> por a causa de </v>
      </c>
      <c r="C25" s="75" t="str">
        <f>+'3 PROBABIL E IMPACTO INHERENTE'!F25</f>
        <v/>
      </c>
      <c r="D25" s="75" t="str">
        <f>+'3 PROBABIL E IMPACTO INHERENTE'!N25</f>
        <v/>
      </c>
      <c r="E25" s="74" t="str">
        <f t="shared" si="0"/>
        <v/>
      </c>
      <c r="F25" s="76"/>
      <c r="G25" s="76"/>
      <c r="H25" s="76"/>
      <c r="I25" s="76"/>
      <c r="J25" s="76"/>
      <c r="K25" s="76"/>
      <c r="L25" s="76"/>
      <c r="M25" s="76"/>
      <c r="N25" s="76"/>
    </row>
    <row r="26" spans="1:36" ht="93" customHeight="1" x14ac:dyDescent="0.25">
      <c r="A26" s="73" t="str">
        <f>'2 CONTEXTO E IDENTIFICACIÓN'!A26</f>
        <v>R18</v>
      </c>
      <c r="B26" s="74" t="str">
        <f>+'2 CONTEXTO E IDENTIFICACIÓN'!J26</f>
        <v xml:space="preserve"> por a causa de </v>
      </c>
      <c r="C26" s="75" t="str">
        <f>+'3 PROBABIL E IMPACTO INHERENTE'!F26</f>
        <v/>
      </c>
      <c r="D26" s="75" t="str">
        <f>+'3 PROBABIL E IMPACTO INHERENTE'!N26</f>
        <v/>
      </c>
      <c r="E26" s="74" t="str">
        <f t="shared" si="0"/>
        <v/>
      </c>
      <c r="F26" s="76"/>
      <c r="G26" s="76"/>
      <c r="H26" s="76"/>
      <c r="I26" s="76"/>
      <c r="J26" s="76"/>
      <c r="K26" s="76"/>
      <c r="L26" s="76"/>
      <c r="M26" s="76"/>
      <c r="N26" s="76"/>
    </row>
    <row r="27" spans="1:36" ht="93" customHeight="1" x14ac:dyDescent="0.25">
      <c r="A27" s="73" t="str">
        <f>'2 CONTEXTO E IDENTIFICACIÓN'!A27</f>
        <v>R19</v>
      </c>
      <c r="B27" s="74" t="str">
        <f>+'2 CONTEXTO E IDENTIFICACIÓN'!J27</f>
        <v xml:space="preserve"> por a causa de </v>
      </c>
      <c r="C27" s="75" t="str">
        <f>+'3 PROBABIL E IMPACTO INHERENTE'!F27</f>
        <v/>
      </c>
      <c r="D27" s="75" t="str">
        <f>+'3 PROBABIL E IMPACTO INHERENTE'!N27</f>
        <v/>
      </c>
      <c r="E27" s="74" t="str">
        <f t="shared" si="0"/>
        <v/>
      </c>
      <c r="F27" s="76"/>
      <c r="G27" s="76"/>
      <c r="H27" s="76"/>
      <c r="I27" s="76"/>
      <c r="J27" s="76"/>
      <c r="K27" s="76"/>
      <c r="L27" s="76"/>
      <c r="M27" s="76"/>
      <c r="N27" s="76"/>
    </row>
    <row r="28" spans="1:36" ht="93" customHeight="1" x14ac:dyDescent="0.25">
      <c r="A28" s="73" t="str">
        <f>'2 CONTEXTO E IDENTIFICACIÓN'!A28</f>
        <v>R20</v>
      </c>
      <c r="B28" s="74" t="str">
        <f>+'2 CONTEXTO E IDENTIFICACIÓN'!J28</f>
        <v xml:space="preserve"> por a causa de </v>
      </c>
      <c r="C28" s="75" t="str">
        <f>+'3 PROBABIL E IMPACTO INHERENTE'!F28</f>
        <v/>
      </c>
      <c r="D28" s="75" t="str">
        <f>+'3 PROBABIL E IMPACTO INHERENTE'!N28</f>
        <v/>
      </c>
      <c r="E28" s="74" t="str">
        <f t="shared" si="0"/>
        <v/>
      </c>
      <c r="F28" s="76"/>
      <c r="G28" s="76"/>
      <c r="H28" s="76"/>
      <c r="I28" s="76"/>
      <c r="J28" s="76"/>
      <c r="K28" s="76"/>
      <c r="L28" s="76"/>
      <c r="M28" s="76"/>
      <c r="N28" s="76"/>
    </row>
    <row r="29" spans="1:36" ht="14.45" customHeight="1" x14ac:dyDescent="0.25">
      <c r="B29" s="56"/>
      <c r="D29" s="56"/>
      <c r="E29" s="56"/>
      <c r="F29" s="56"/>
      <c r="G29" s="56"/>
      <c r="H29" s="56"/>
      <c r="I29" s="56"/>
      <c r="J29" s="56"/>
      <c r="K29" s="56"/>
      <c r="L29" s="56"/>
      <c r="M29" s="56"/>
      <c r="N29" s="56"/>
      <c r="Y29" s="61"/>
      <c r="Z29" s="61"/>
      <c r="AA29" s="61"/>
      <c r="AB29" s="61"/>
      <c r="AC29" s="61"/>
      <c r="AD29" s="56"/>
      <c r="AE29" s="56"/>
      <c r="AF29" s="56"/>
      <c r="AG29" s="56"/>
      <c r="AH29" s="56"/>
    </row>
    <row r="30" spans="1:36" ht="39" customHeight="1" x14ac:dyDescent="0.25">
      <c r="B30" s="56"/>
      <c r="D30" s="56"/>
      <c r="E30" s="56"/>
      <c r="F30" s="56"/>
      <c r="G30" s="56"/>
      <c r="H30" s="56"/>
      <c r="I30" s="56"/>
      <c r="J30" s="56"/>
      <c r="K30" s="56"/>
      <c r="L30" s="56"/>
      <c r="M30" s="56"/>
      <c r="N30" s="56"/>
      <c r="Y30" s="61"/>
      <c r="Z30" s="61"/>
      <c r="AA30" s="61"/>
      <c r="AB30" s="61"/>
      <c r="AC30" s="61"/>
      <c r="AD30" s="56"/>
      <c r="AE30" s="56"/>
      <c r="AF30" s="56"/>
      <c r="AG30" s="56"/>
      <c r="AH30" s="56"/>
    </row>
    <row r="31" spans="1:36" ht="19.5" customHeight="1" x14ac:dyDescent="0.25">
      <c r="B31" s="56"/>
      <c r="D31" s="56"/>
      <c r="E31" s="56"/>
      <c r="F31" s="56"/>
      <c r="G31" s="56"/>
      <c r="H31" s="56"/>
      <c r="I31" s="56"/>
      <c r="J31" s="56"/>
      <c r="K31" s="56"/>
      <c r="L31" s="56"/>
      <c r="M31" s="56"/>
      <c r="N31" s="56"/>
      <c r="Y31" s="61"/>
      <c r="Z31" s="61"/>
      <c r="AA31" s="61"/>
      <c r="AB31" s="61"/>
      <c r="AC31" s="61"/>
      <c r="AD31" s="56"/>
      <c r="AE31" s="56"/>
      <c r="AF31" s="56"/>
      <c r="AG31" s="56"/>
      <c r="AH31" s="56"/>
    </row>
    <row r="32" spans="1:36" ht="19.5" customHeight="1" x14ac:dyDescent="0.25">
      <c r="B32" s="56"/>
      <c r="D32" s="56"/>
      <c r="E32" s="56"/>
      <c r="F32" s="56"/>
      <c r="G32" s="56"/>
      <c r="H32" s="56"/>
      <c r="I32" s="56"/>
      <c r="J32" s="56"/>
      <c r="K32" s="56"/>
      <c r="L32" s="56"/>
      <c r="M32" s="56"/>
      <c r="N32" s="56"/>
      <c r="Y32" s="61"/>
      <c r="Z32" s="61"/>
      <c r="AA32" s="61"/>
      <c r="AB32" s="61"/>
      <c r="AC32" s="61"/>
      <c r="AD32" s="56"/>
      <c r="AE32" s="56"/>
      <c r="AF32" s="56"/>
      <c r="AG32" s="56"/>
      <c r="AH32" s="56"/>
    </row>
    <row r="33" spans="25:29" s="56" customFormat="1" ht="19.5" customHeight="1" x14ac:dyDescent="0.25">
      <c r="Y33" s="61"/>
      <c r="Z33" s="61"/>
      <c r="AA33" s="61"/>
      <c r="AB33" s="61"/>
      <c r="AC33" s="61"/>
    </row>
    <row r="34" spans="25:29" s="56" customFormat="1" ht="19.5" customHeight="1" x14ac:dyDescent="0.25">
      <c r="Y34" s="61"/>
      <c r="Z34" s="61"/>
      <c r="AA34" s="61"/>
      <c r="AB34" s="61"/>
      <c r="AC34" s="61"/>
    </row>
    <row r="35" spans="25:29" s="56" customFormat="1" ht="19.5" customHeight="1" x14ac:dyDescent="0.25">
      <c r="Y35" s="61"/>
      <c r="Z35" s="61"/>
      <c r="AA35" s="61"/>
      <c r="AB35" s="61"/>
      <c r="AC35" s="61"/>
    </row>
  </sheetData>
  <sheetProtection sheet="1" formatCells="0" formatColumns="0" formatRows="0" sort="0" autoFilter="0" pivotTables="0"/>
  <dataConsolidate/>
  <mergeCells count="11">
    <mergeCell ref="R6:V6"/>
    <mergeCell ref="A1:A2"/>
    <mergeCell ref="C7:E7"/>
    <mergeCell ref="O9:O13"/>
    <mergeCell ref="I7:M7"/>
    <mergeCell ref="G9:G13"/>
    <mergeCell ref="B1:B2"/>
    <mergeCell ref="G6:M6"/>
    <mergeCell ref="B4:D4"/>
    <mergeCell ref="B5:D5"/>
    <mergeCell ref="C1:D1"/>
  </mergeCells>
  <conditionalFormatting sqref="C9:C28">
    <cfRule type="cellIs" dxfId="78" priority="6" operator="equal">
      <formula>$Q$13</formula>
    </cfRule>
    <cfRule type="cellIs" dxfId="77" priority="7" operator="equal">
      <formula>$Q$12</formula>
    </cfRule>
    <cfRule type="cellIs" dxfId="76" priority="8" operator="equal">
      <formula>$Q$11</formula>
    </cfRule>
    <cfRule type="cellIs" dxfId="75" priority="9" operator="equal">
      <formula>$Q$10</formula>
    </cfRule>
    <cfRule type="cellIs" dxfId="74" priority="10" operator="equal">
      <formula>$Q$9</formula>
    </cfRule>
  </conditionalFormatting>
  <conditionalFormatting sqref="D9:D28">
    <cfRule type="cellIs" dxfId="73" priority="1" operator="equal">
      <formula>$R$8</formula>
    </cfRule>
    <cfRule type="cellIs" dxfId="72" priority="2" operator="equal">
      <formula>$S$8</formula>
    </cfRule>
    <cfRule type="cellIs" dxfId="71" priority="3" operator="equal">
      <formula>$T$8</formula>
    </cfRule>
    <cfRule type="cellIs" dxfId="70" priority="4" operator="equal">
      <formula>$U$8</formula>
    </cfRule>
    <cfRule type="cellIs" dxfId="69" priority="5" operator="equal">
      <formula>$V$8</formula>
    </cfRule>
  </conditionalFormatting>
  <conditionalFormatting sqref="E9:E28">
    <cfRule type="cellIs" dxfId="68" priority="102" operator="equal">
      <formula>$R$16</formula>
    </cfRule>
    <cfRule type="cellIs" dxfId="67" priority="103" operator="equal">
      <formula>$R$17</formula>
    </cfRule>
    <cfRule type="cellIs" dxfId="66" priority="104" operator="equal">
      <formula>$R$18</formula>
    </cfRule>
    <cfRule type="cellIs" dxfId="65" priority="105" operator="equal">
      <formula>$R$19</formula>
    </cfRule>
  </conditionalFormatting>
  <dataValidations disablePrompts="1" count="3">
    <dataValidation type="list" allowBlank="1" showInputMessage="1" showErrorMessage="1" sqref="JB9:JH16"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8" xr:uid="{00000000-0002-0000-0400-000001000000}"/>
    <dataValidation allowBlank="1" showInputMessage="1" showErrorMessage="1" prompt="Es la materialización del riesgo y las consecuencias de su aparición. Su escala es: 5 bajo impacto, 10 medio, 20 alto impacto._x000a_" sqref="JB8:JH8" xr:uid="{00000000-0002-0000-0400-000002000000}"/>
  </dataValidations>
  <printOptions horizontalCentered="1" verticalCentered="1"/>
  <pageMargins left="0.31496062992125984" right="0.27559055118110237" top="0.93437499999999996" bottom="1.0992187499999999" header="0" footer="0"/>
  <pageSetup paperSize="5" scale="63" orientation="landscape" r:id="rId1"/>
  <headerFooter alignWithMargins="0">
    <oddHeader>&amp;C
&amp;"Verdana,Negrita"&amp;K04-022MATRIZ INTEGRAL DE RIESGOS&amp;R&amp;G</oddHeader>
    <oddFooter>&amp;LDirección: Calle 24A No. 59-42 Torre 4 Piso 3 
Centro Empresarial Sarmiento Angulo
Conmutador: (+601) 307 8038
Línea gratuita: 01 8000 119703&amp;R[Página] de &amp;N
FOR-GMI-121-038 
27/01/2026 Version: 07</oddFooter>
  </headerFooter>
  <rowBreaks count="1" manualBreakCount="1">
    <brk id="14" max="21" man="1"/>
  </rowBreaks>
  <colBreaks count="1" manualBreakCount="1">
    <brk id="22"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A127"/>
  <sheetViews>
    <sheetView showGridLines="0" topLeftCell="A2" zoomScale="85" zoomScaleNormal="85" zoomScaleSheetLayoutView="25" zoomScalePageLayoutView="40" workbookViewId="0">
      <selection sqref="A1:A2"/>
    </sheetView>
  </sheetViews>
  <sheetFormatPr baseColWidth="10" defaultColWidth="11.42578125" defaultRowHeight="14.25" x14ac:dyDescent="0.25"/>
  <cols>
    <col min="1" max="1" width="14.85546875" style="36" customWidth="1"/>
    <col min="2" max="2" width="29.42578125" style="36" bestFit="1" customWidth="1"/>
    <col min="3" max="3" width="15.42578125" style="36" customWidth="1"/>
    <col min="4" max="4" width="11.42578125" style="36" customWidth="1"/>
    <col min="5" max="5" width="10.140625" style="36" customWidth="1"/>
    <col min="6" max="6" width="17.42578125" style="36" customWidth="1"/>
    <col min="7" max="8" width="21.85546875" style="36" customWidth="1"/>
    <col min="9" max="9" width="25.85546875" style="36" customWidth="1"/>
    <col min="10" max="10" width="15.42578125" style="36" customWidth="1"/>
    <col min="11" max="11" width="12.140625" style="39" customWidth="1"/>
    <col min="12" max="12" width="14.140625" style="39" customWidth="1"/>
    <col min="13" max="13" width="19.42578125" style="36" bestFit="1" customWidth="1"/>
    <col min="14" max="14" width="12.140625" style="39" customWidth="1"/>
    <col min="15" max="15" width="18.85546875" style="39" customWidth="1"/>
    <col min="16" max="16" width="16.42578125" style="39" bestFit="1" customWidth="1"/>
    <col min="17" max="17" width="14.42578125" style="39" customWidth="1"/>
    <col min="18" max="18" width="13" style="39" customWidth="1"/>
    <col min="19" max="19" width="13.42578125" style="219" customWidth="1"/>
    <col min="20" max="20" width="19.42578125" style="219" customWidth="1"/>
    <col min="21" max="21" width="12.42578125" style="219" customWidth="1"/>
    <col min="22" max="22" width="16.42578125" style="133" customWidth="1"/>
    <col min="23" max="23" width="14.42578125" style="133" customWidth="1"/>
    <col min="24" max="24" width="11.42578125" style="36"/>
    <col min="25" max="25" width="21.42578125" style="4" customWidth="1"/>
    <col min="26" max="26" width="7.42578125" style="4" bestFit="1" customWidth="1"/>
    <col min="27" max="27" width="8.42578125" style="4" bestFit="1" customWidth="1"/>
    <col min="28" max="16384" width="11.42578125" style="36"/>
  </cols>
  <sheetData>
    <row r="1" spans="1:27" s="344" customFormat="1" ht="45" customHeight="1" x14ac:dyDescent="0.2">
      <c r="A1" s="441"/>
      <c r="B1" s="483" t="str">
        <f>+'2 CONTEXTO E IDENTIFICACIÓN'!A1</f>
        <v>MAPA DE RIESGOS</v>
      </c>
      <c r="C1" s="453"/>
      <c r="D1" s="454"/>
      <c r="E1" s="339"/>
      <c r="F1" s="273"/>
      <c r="G1" s="340" t="str">
        <f>+'2 CONTEXTO E IDENTIFICACIÓN'!$I$4</f>
        <v>Elaboración o Actualización:</v>
      </c>
      <c r="H1" s="205">
        <f>'2 CONTEXTO E IDENTIFICACIÓN'!J4</f>
        <v>0</v>
      </c>
      <c r="I1" s="13"/>
      <c r="J1" s="13"/>
      <c r="K1" s="13"/>
      <c r="L1" s="341"/>
      <c r="M1" s="342"/>
      <c r="N1" s="341"/>
      <c r="O1" s="341"/>
      <c r="P1" s="341"/>
      <c r="Q1" s="341"/>
      <c r="R1" s="341"/>
      <c r="S1" s="343"/>
      <c r="T1" s="341"/>
      <c r="U1" s="341"/>
      <c r="V1" s="133"/>
      <c r="W1" s="133"/>
      <c r="X1" s="33"/>
      <c r="Y1" s="4"/>
      <c r="Z1" s="4"/>
      <c r="AA1" s="4"/>
    </row>
    <row r="2" spans="1:27" s="344" customFormat="1" ht="45" customHeight="1" x14ac:dyDescent="0.2">
      <c r="A2" s="441"/>
      <c r="B2" s="484"/>
      <c r="C2" s="34" t="str">
        <f>+'2 CONTEXTO E IDENTIFICACIÓN'!A2</f>
        <v>VERSIÓN:</v>
      </c>
      <c r="D2" s="34">
        <f>'2 CONTEXTO E IDENTIFICACIÓN'!B2</f>
        <v>0</v>
      </c>
      <c r="E2" s="339"/>
      <c r="F2" s="339"/>
      <c r="G2" s="197" t="str">
        <f>+'2 CONTEXTO E IDENTIFICACIÓN'!$E$5</f>
        <v xml:space="preserve">Vigencia: </v>
      </c>
      <c r="H2" s="195">
        <f>'2 CONTEXTO E IDENTIFICACIÓN'!G5</f>
        <v>0</v>
      </c>
      <c r="I2" s="196" t="s">
        <v>80</v>
      </c>
      <c r="J2" s="193">
        <f>'2 CONTEXTO E IDENTIFICACIÓN'!J5</f>
        <v>0</v>
      </c>
      <c r="K2" s="339"/>
      <c r="L2" s="345"/>
      <c r="M2" s="346"/>
      <c r="N2" s="345"/>
      <c r="O2" s="345"/>
      <c r="P2" s="345"/>
      <c r="Q2" s="345"/>
      <c r="R2" s="345"/>
      <c r="S2" s="343"/>
      <c r="T2" s="341"/>
      <c r="U2" s="339"/>
      <c r="V2" s="133"/>
      <c r="W2" s="347"/>
      <c r="X2" s="33"/>
      <c r="Y2" s="273"/>
      <c r="Z2" s="273"/>
      <c r="AA2" s="273"/>
    </row>
    <row r="3" spans="1:27" s="344" customFormat="1" ht="15.75" thickBot="1" x14ac:dyDescent="0.25">
      <c r="A3" s="12" t="s">
        <v>75</v>
      </c>
      <c r="B3" s="443">
        <f>'2 CONTEXTO E IDENTIFICACIÓN'!B4</f>
        <v>0</v>
      </c>
      <c r="C3" s="443"/>
      <c r="D3" s="443"/>
      <c r="E3" s="348"/>
      <c r="F3" s="339"/>
      <c r="G3" s="348"/>
      <c r="H3" s="348"/>
      <c r="I3" s="348"/>
      <c r="J3" s="348"/>
      <c r="K3" s="349"/>
      <c r="L3" s="349"/>
      <c r="M3" s="348"/>
      <c r="N3" s="349"/>
      <c r="O3" s="349"/>
      <c r="P3" s="349"/>
      <c r="Q3" s="349"/>
      <c r="R3" s="349"/>
      <c r="S3" s="349"/>
      <c r="T3" s="349"/>
      <c r="U3" s="349"/>
      <c r="V3" s="133"/>
      <c r="W3" s="133"/>
      <c r="X3" s="33"/>
      <c r="Y3" s="273"/>
      <c r="Z3" s="273"/>
      <c r="AA3" s="273"/>
    </row>
    <row r="4" spans="1:27" s="344" customFormat="1" ht="16.5" customHeight="1" x14ac:dyDescent="0.25">
      <c r="A4" s="12" t="s">
        <v>76</v>
      </c>
      <c r="B4" s="443">
        <f>'2 CONTEXTO E IDENTIFICACIÓN'!F4</f>
        <v>0</v>
      </c>
      <c r="C4" s="444"/>
      <c r="D4" s="444"/>
      <c r="E4" s="348" t="s">
        <v>300</v>
      </c>
      <c r="F4" s="346" t="s">
        <v>301</v>
      </c>
      <c r="G4" s="348"/>
      <c r="H4" s="348"/>
      <c r="I4" s="348"/>
      <c r="J4" s="339"/>
      <c r="K4" s="339"/>
      <c r="L4" s="339"/>
      <c r="M4" s="339"/>
      <c r="N4" s="339"/>
      <c r="O4" s="339"/>
      <c r="P4" s="339"/>
      <c r="Q4" s="339"/>
      <c r="R4" s="339"/>
      <c r="S4" s="480" t="s">
        <v>302</v>
      </c>
      <c r="T4" s="480" t="s">
        <v>303</v>
      </c>
      <c r="U4" s="480" t="s">
        <v>53</v>
      </c>
      <c r="V4" s="133"/>
      <c r="W4" s="133"/>
      <c r="X4" s="33"/>
      <c r="Y4" s="434" t="s">
        <v>304</v>
      </c>
      <c r="Z4" s="435"/>
      <c r="AA4" s="436"/>
    </row>
    <row r="5" spans="1:27" s="344" customFormat="1" ht="16.5" customHeight="1" x14ac:dyDescent="0.25">
      <c r="A5" s="201"/>
      <c r="B5" s="335"/>
      <c r="C5" s="335"/>
      <c r="D5" s="133"/>
      <c r="E5" s="348"/>
      <c r="F5" s="348"/>
      <c r="G5" s="348"/>
      <c r="H5" s="348"/>
      <c r="I5" s="348"/>
      <c r="J5" s="495" t="s">
        <v>305</v>
      </c>
      <c r="K5" s="496"/>
      <c r="L5" s="496"/>
      <c r="M5" s="496"/>
      <c r="N5" s="496"/>
      <c r="O5" s="496"/>
      <c r="P5" s="496"/>
      <c r="Q5" s="496"/>
      <c r="R5" s="497"/>
      <c r="S5" s="481"/>
      <c r="T5" s="481"/>
      <c r="U5" s="481"/>
      <c r="V5" s="133"/>
      <c r="W5" s="133"/>
      <c r="X5" s="33"/>
      <c r="Y5" s="16" t="s">
        <v>259</v>
      </c>
      <c r="Z5" s="17" t="s">
        <v>306</v>
      </c>
      <c r="AA5" s="18" t="s">
        <v>307</v>
      </c>
    </row>
    <row r="6" spans="1:27" ht="29.25" customHeight="1" x14ac:dyDescent="0.25">
      <c r="A6" s="472" t="s">
        <v>253</v>
      </c>
      <c r="B6" s="472" t="s">
        <v>254</v>
      </c>
      <c r="C6" s="472" t="s">
        <v>308</v>
      </c>
      <c r="D6" s="472" t="s">
        <v>309</v>
      </c>
      <c r="E6" s="485" t="s">
        <v>310</v>
      </c>
      <c r="F6" s="490" t="s">
        <v>36</v>
      </c>
      <c r="G6" s="491"/>
      <c r="H6" s="485"/>
      <c r="I6" s="350"/>
      <c r="J6" s="487" t="s">
        <v>117</v>
      </c>
      <c r="K6" s="488"/>
      <c r="L6" s="488"/>
      <c r="M6" s="488"/>
      <c r="N6" s="489"/>
      <c r="O6" s="492" t="s">
        <v>311</v>
      </c>
      <c r="P6" s="493"/>
      <c r="Q6" s="493"/>
      <c r="R6" s="494"/>
      <c r="S6" s="482"/>
      <c r="T6" s="482"/>
      <c r="U6" s="482"/>
      <c r="X6" s="33"/>
      <c r="Y6" s="351" t="s">
        <v>268</v>
      </c>
      <c r="Z6" s="23">
        <v>0.01</v>
      </c>
      <c r="AA6" s="22">
        <v>0.2</v>
      </c>
    </row>
    <row r="7" spans="1:27" s="33" customFormat="1" ht="72" thickBot="1" x14ac:dyDescent="0.3">
      <c r="A7" s="473"/>
      <c r="B7" s="473"/>
      <c r="C7" s="473"/>
      <c r="D7" s="473"/>
      <c r="E7" s="486"/>
      <c r="F7" s="37" t="s">
        <v>312</v>
      </c>
      <c r="G7" s="132" t="s">
        <v>313</v>
      </c>
      <c r="H7" s="132" t="s">
        <v>314</v>
      </c>
      <c r="I7" s="132" t="s">
        <v>315</v>
      </c>
      <c r="J7" s="37" t="s">
        <v>37</v>
      </c>
      <c r="K7" s="38" t="s">
        <v>39</v>
      </c>
      <c r="L7" s="38" t="s">
        <v>41</v>
      </c>
      <c r="M7" s="37" t="s">
        <v>42</v>
      </c>
      <c r="N7" s="38" t="s">
        <v>44</v>
      </c>
      <c r="O7" s="38" t="s">
        <v>121</v>
      </c>
      <c r="P7" s="38" t="s">
        <v>122</v>
      </c>
      <c r="Q7" s="38" t="s">
        <v>316</v>
      </c>
      <c r="R7" s="38" t="s">
        <v>317</v>
      </c>
      <c r="S7" s="38" t="s">
        <v>48</v>
      </c>
      <c r="T7" s="38" t="s">
        <v>50</v>
      </c>
      <c r="U7" s="215" t="s">
        <v>52</v>
      </c>
      <c r="V7" s="38" t="s">
        <v>318</v>
      </c>
      <c r="W7" s="38" t="s">
        <v>319</v>
      </c>
      <c r="Y7" s="225" t="s">
        <v>272</v>
      </c>
      <c r="Z7" s="23">
        <v>0.21</v>
      </c>
      <c r="AA7" s="22">
        <v>0.4</v>
      </c>
    </row>
    <row r="8" spans="1:27" ht="29.45" customHeight="1" thickBot="1" x14ac:dyDescent="0.3">
      <c r="A8" s="498" t="str">
        <f>'2 CONTEXTO E IDENTIFICACIÓN'!A9</f>
        <v>R1</v>
      </c>
      <c r="B8" s="502" t="str">
        <f>+'2 CONTEXTO E IDENTIFICACIÓN'!J9</f>
        <v xml:space="preserve">Posibilidad  de efecto dañoso sobre bienes de uso público por a causa de </v>
      </c>
      <c r="C8" s="474">
        <f>+'3 PROBABIL E IMPACTO INHERENTE'!E9</f>
        <v>0.6</v>
      </c>
      <c r="D8" s="477">
        <f>+'3 PROBABIL E IMPACTO INHERENTE'!M9</f>
        <v>0.4</v>
      </c>
      <c r="E8" s="266">
        <v>1</v>
      </c>
      <c r="F8" s="246"/>
      <c r="G8" s="40"/>
      <c r="H8" s="40"/>
      <c r="I8" s="214" t="str">
        <f t="shared" ref="I8:I71" si="0">+CONCATENATE(F8," ",G8," ",H8)</f>
        <v xml:space="preserve">  </v>
      </c>
      <c r="J8" s="188" t="s">
        <v>153</v>
      </c>
      <c r="K8" s="218">
        <f>+IFERROR(VLOOKUP($J8,'11 FORMULAS'!$B$51:$C$53,2,0),"")</f>
        <v>0.1</v>
      </c>
      <c r="L8" s="218" t="str">
        <f>+IFERROR(VLOOKUP($J8,'11 FORMULAS'!$B$51:$D$53,3,0),"")</f>
        <v>Impacto</v>
      </c>
      <c r="M8" s="267" t="s">
        <v>143</v>
      </c>
      <c r="N8" s="268">
        <f>+IFERROR(VLOOKUP($M8,'11 FORMULAS'!$B$54:$C$55,2,0),"")</f>
        <v>0.15</v>
      </c>
      <c r="O8" s="269" t="s">
        <v>144</v>
      </c>
      <c r="P8" s="269" t="s">
        <v>237</v>
      </c>
      <c r="Q8" s="269" t="s">
        <v>135</v>
      </c>
      <c r="R8" s="269" t="s">
        <v>245</v>
      </c>
      <c r="S8" s="218">
        <f>+IFERROR($K8+$N8,"")</f>
        <v>0.25</v>
      </c>
      <c r="T8" s="218">
        <f>IF($L8='11 FORMULAS'!$D$51,$C$8-($C$8*$S$8),$C$8)</f>
        <v>0.6</v>
      </c>
      <c r="U8" s="218">
        <f>IF(L8='11 FORMULAS'!$D$53,$D8-($D8*$S8),$D8)</f>
        <v>0.30000000000000004</v>
      </c>
      <c r="V8" s="512">
        <f>+IF(T13="","",T13)</f>
        <v>0.44999999999999996</v>
      </c>
      <c r="W8" s="515">
        <f>+IF(U13="","",U13)</f>
        <v>0.4</v>
      </c>
      <c r="X8" s="33"/>
      <c r="Y8" s="226" t="s">
        <v>276</v>
      </c>
      <c r="Z8" s="23">
        <v>0.41</v>
      </c>
      <c r="AA8" s="22">
        <v>0.6</v>
      </c>
    </row>
    <row r="9" spans="1:27" ht="29.45" customHeight="1" thickBot="1" x14ac:dyDescent="0.3">
      <c r="A9" s="500"/>
      <c r="B9" s="443"/>
      <c r="C9" s="475"/>
      <c r="D9" s="478"/>
      <c r="E9" s="266">
        <v>2</v>
      </c>
      <c r="F9" s="245"/>
      <c r="G9" s="188"/>
      <c r="H9" s="188"/>
      <c r="I9" s="214" t="str">
        <f t="shared" si="0"/>
        <v xml:space="preserve">  </v>
      </c>
      <c r="J9" s="188" t="s">
        <v>131</v>
      </c>
      <c r="K9" s="218">
        <f>+IFERROR(VLOOKUP($J9,'11 FORMULAS'!$B$51:$C$53,2,0),"")</f>
        <v>0.25</v>
      </c>
      <c r="L9" s="218" t="str">
        <f>+IFERROR(VLOOKUP($J9,'11 FORMULAS'!$B$51:$D$53,3,0),"")</f>
        <v>Probabilidad</v>
      </c>
      <c r="M9" s="267" t="s">
        <v>132</v>
      </c>
      <c r="N9" s="268">
        <f>+IFERROR(VLOOKUP($M9,'11 FORMULAS'!$B$54:$C$55,2,0),"")</f>
        <v>0.25</v>
      </c>
      <c r="O9" s="269" t="s">
        <v>144</v>
      </c>
      <c r="P9" s="269" t="s">
        <v>237</v>
      </c>
      <c r="Q9" s="269" t="s">
        <v>135</v>
      </c>
      <c r="R9" s="269" t="s">
        <v>245</v>
      </c>
      <c r="S9" s="218">
        <f t="shared" ref="S9:S72" si="1">+IFERROR($K9+$N9,"")</f>
        <v>0.5</v>
      </c>
      <c r="T9" s="218">
        <f>IF($L9='11 FORMULAS'!$D$51,$C$8-($C$8*$S$8),$C$8)</f>
        <v>0.44999999999999996</v>
      </c>
      <c r="U9" s="218">
        <f>IF(L9='11 FORMULAS'!$D$53,$D$8-($D$8*$S$8),$D$8)</f>
        <v>0.4</v>
      </c>
      <c r="V9" s="513"/>
      <c r="W9" s="516"/>
      <c r="X9" s="33"/>
      <c r="Y9" s="27" t="s">
        <v>281</v>
      </c>
      <c r="Z9" s="23">
        <v>0.61</v>
      </c>
      <c r="AA9" s="22">
        <v>0.8</v>
      </c>
    </row>
    <row r="10" spans="1:27" ht="29.45" customHeight="1" thickBot="1" x14ac:dyDescent="0.3">
      <c r="A10" s="500"/>
      <c r="B10" s="443"/>
      <c r="C10" s="475"/>
      <c r="D10" s="478"/>
      <c r="E10" s="266">
        <v>3</v>
      </c>
      <c r="F10" s="245"/>
      <c r="G10" s="188"/>
      <c r="H10" s="188"/>
      <c r="I10" s="214" t="str">
        <f t="shared" si="0"/>
        <v xml:space="preserve">  </v>
      </c>
      <c r="J10" s="188" t="s">
        <v>131</v>
      </c>
      <c r="K10" s="218">
        <f>+IFERROR(VLOOKUP($J10,'11 FORMULAS'!$B$51:$C$53,2,0),"")</f>
        <v>0.25</v>
      </c>
      <c r="L10" s="218" t="str">
        <f>+IFERROR(VLOOKUP($J10,'11 FORMULAS'!$B$51:$D$53,3,0),"")</f>
        <v>Probabilidad</v>
      </c>
      <c r="M10" s="267" t="s">
        <v>132</v>
      </c>
      <c r="N10" s="268">
        <f>+IFERROR(VLOOKUP($M10,'11 FORMULAS'!$B$54:$C$55,2,0),"")</f>
        <v>0.25</v>
      </c>
      <c r="O10" s="269" t="s">
        <v>144</v>
      </c>
      <c r="P10" s="269" t="s">
        <v>237</v>
      </c>
      <c r="Q10" s="269" t="s">
        <v>135</v>
      </c>
      <c r="R10" s="269" t="s">
        <v>245</v>
      </c>
      <c r="S10" s="218">
        <f t="shared" si="1"/>
        <v>0.5</v>
      </c>
      <c r="T10" s="218">
        <f>IF($L10='11 FORMULAS'!$D$51,$C$8-($C$8*$S$8),$C$8)</f>
        <v>0.44999999999999996</v>
      </c>
      <c r="U10" s="218">
        <f>IF(L10='11 FORMULAS'!$D$53,$D$8-($D$8*$S$8),$D$8)</f>
        <v>0.4</v>
      </c>
      <c r="V10" s="513"/>
      <c r="W10" s="516"/>
      <c r="X10" s="33"/>
      <c r="Y10" s="227" t="s">
        <v>286</v>
      </c>
      <c r="Z10" s="23">
        <v>0.81</v>
      </c>
      <c r="AA10" s="22">
        <v>1</v>
      </c>
    </row>
    <row r="11" spans="1:27" ht="29.45" customHeight="1" thickBot="1" x14ac:dyDescent="0.3">
      <c r="A11" s="500"/>
      <c r="B11" s="443"/>
      <c r="C11" s="475"/>
      <c r="D11" s="478"/>
      <c r="E11" s="266">
        <v>4</v>
      </c>
      <c r="F11" s="245"/>
      <c r="G11" s="188"/>
      <c r="H11" s="188"/>
      <c r="I11" s="214" t="str">
        <f t="shared" si="0"/>
        <v xml:space="preserve">  </v>
      </c>
      <c r="J11" s="188" t="s">
        <v>131</v>
      </c>
      <c r="K11" s="218">
        <f>+IFERROR(VLOOKUP($J11,'11 FORMULAS'!$B$51:$C$53,2,0),"")</f>
        <v>0.25</v>
      </c>
      <c r="L11" s="218" t="str">
        <f>+IFERROR(VLOOKUP($J11,'11 FORMULAS'!$B$51:$D$53,3,0),"")</f>
        <v>Probabilidad</v>
      </c>
      <c r="M11" s="267" t="s">
        <v>132</v>
      </c>
      <c r="N11" s="268">
        <f>+IFERROR(VLOOKUP($M11,'11 FORMULAS'!$B$54:$C$55,2,0),"")</f>
        <v>0.25</v>
      </c>
      <c r="O11" s="269" t="s">
        <v>144</v>
      </c>
      <c r="P11" s="269" t="s">
        <v>237</v>
      </c>
      <c r="Q11" s="269" t="s">
        <v>135</v>
      </c>
      <c r="R11" s="269" t="s">
        <v>245</v>
      </c>
      <c r="S11" s="218">
        <f t="shared" si="1"/>
        <v>0.5</v>
      </c>
      <c r="T11" s="218">
        <f>IF($L11='11 FORMULAS'!$D$51,$C$8-($C$8*$S$8),$C$8)</f>
        <v>0.44999999999999996</v>
      </c>
      <c r="U11" s="218">
        <f>IF(L11='11 FORMULAS'!$D$53,$D$8-($D$8*$S$8),$D$8)</f>
        <v>0.4</v>
      </c>
      <c r="V11" s="513"/>
      <c r="W11" s="516"/>
      <c r="X11" s="33"/>
      <c r="Y11" s="216"/>
      <c r="Z11" s="216"/>
      <c r="AA11" s="216"/>
    </row>
    <row r="12" spans="1:27" ht="29.45" customHeight="1" thickBot="1" x14ac:dyDescent="0.3">
      <c r="A12" s="500"/>
      <c r="B12" s="443"/>
      <c r="C12" s="475"/>
      <c r="D12" s="478"/>
      <c r="E12" s="266">
        <v>5</v>
      </c>
      <c r="F12" s="245"/>
      <c r="G12" s="188"/>
      <c r="H12" s="188"/>
      <c r="I12" s="214" t="str">
        <f t="shared" si="0"/>
        <v xml:space="preserve">  </v>
      </c>
      <c r="J12" s="188" t="s">
        <v>131</v>
      </c>
      <c r="K12" s="218">
        <f>+IFERROR(VLOOKUP($J12,'11 FORMULAS'!$B$51:$C$53,2,0),"")</f>
        <v>0.25</v>
      </c>
      <c r="L12" s="218" t="str">
        <f>+IFERROR(VLOOKUP($J12,'11 FORMULAS'!$B$51:$D$53,3,0),"")</f>
        <v>Probabilidad</v>
      </c>
      <c r="M12" s="267" t="s">
        <v>132</v>
      </c>
      <c r="N12" s="268">
        <f>+IFERROR(VLOOKUP($M12,'11 FORMULAS'!$B$54:$C$55,2,0),"")</f>
        <v>0.25</v>
      </c>
      <c r="O12" s="269" t="s">
        <v>144</v>
      </c>
      <c r="P12" s="269" t="s">
        <v>237</v>
      </c>
      <c r="Q12" s="269" t="s">
        <v>135</v>
      </c>
      <c r="R12" s="269" t="s">
        <v>245</v>
      </c>
      <c r="S12" s="218">
        <f t="shared" si="1"/>
        <v>0.5</v>
      </c>
      <c r="T12" s="218">
        <f>IF($L12='11 FORMULAS'!$D$51,$C$8-($C$8*$S$8),$C$8)</f>
        <v>0.44999999999999996</v>
      </c>
      <c r="U12" s="218">
        <f>IF(L12='11 FORMULAS'!$D$53,$D$8-($D$8*$S$8),$D$8)</f>
        <v>0.4</v>
      </c>
      <c r="V12" s="513"/>
      <c r="W12" s="516"/>
      <c r="X12" s="33"/>
      <c r="Y12" s="216"/>
      <c r="Z12" s="216"/>
      <c r="AA12" s="216"/>
    </row>
    <row r="13" spans="1:27" ht="29.45" customHeight="1" thickBot="1" x14ac:dyDescent="0.3">
      <c r="A13" s="501"/>
      <c r="B13" s="503"/>
      <c r="C13" s="476"/>
      <c r="D13" s="479"/>
      <c r="E13" s="270">
        <v>6</v>
      </c>
      <c r="F13" s="248"/>
      <c r="G13" s="189"/>
      <c r="H13" s="189"/>
      <c r="I13" s="214" t="str">
        <f t="shared" si="0"/>
        <v xml:space="preserve">  </v>
      </c>
      <c r="J13" s="188" t="s">
        <v>131</v>
      </c>
      <c r="K13" s="218">
        <f>+IFERROR(VLOOKUP($J13,'11 FORMULAS'!$B$51:$C$53,2,0),"")</f>
        <v>0.25</v>
      </c>
      <c r="L13" s="218" t="str">
        <f>+IFERROR(VLOOKUP($J13,'11 FORMULAS'!$B$51:$D$53,3,0),"")</f>
        <v>Probabilidad</v>
      </c>
      <c r="M13" s="267" t="s">
        <v>132</v>
      </c>
      <c r="N13" s="268">
        <f>+IFERROR(VLOOKUP($M13,'11 FORMULAS'!$B$54:$C$55,2,0),"")</f>
        <v>0.25</v>
      </c>
      <c r="O13" s="269" t="s">
        <v>144</v>
      </c>
      <c r="P13" s="269" t="s">
        <v>237</v>
      </c>
      <c r="Q13" s="269" t="s">
        <v>135</v>
      </c>
      <c r="R13" s="269" t="s">
        <v>245</v>
      </c>
      <c r="S13" s="218">
        <f t="shared" si="1"/>
        <v>0.5</v>
      </c>
      <c r="T13" s="218">
        <f>IF($L13='11 FORMULAS'!$D$51,$C$8-($C$8*$S$8),$C$8)</f>
        <v>0.44999999999999996</v>
      </c>
      <c r="U13" s="218">
        <f>IF(L13='11 FORMULAS'!$D$53,$D$8-($D$8*$S$8),$D$8)</f>
        <v>0.4</v>
      </c>
      <c r="V13" s="514"/>
      <c r="W13" s="517"/>
      <c r="X13" s="33"/>
      <c r="Y13" s="216"/>
      <c r="Z13" s="216"/>
      <c r="AA13" s="216"/>
    </row>
    <row r="14" spans="1:27" ht="29.45" customHeight="1" thickBot="1" x14ac:dyDescent="0.3">
      <c r="A14" s="498" t="str">
        <f>'2 CONTEXTO E IDENTIFICACIÓN'!A10</f>
        <v>R2</v>
      </c>
      <c r="B14" s="502" t="str">
        <f>+'2 CONTEXTO E IDENTIFICACIÓN'!J10</f>
        <v xml:space="preserve"> por a causa de </v>
      </c>
      <c r="C14" s="508" t="str">
        <f>+'3 PROBABIL E IMPACTO INHERENTE'!E10</f>
        <v/>
      </c>
      <c r="D14" s="477" t="str">
        <f>+'3 PROBABIL E IMPACTO INHERENTE'!M10</f>
        <v/>
      </c>
      <c r="E14" s="271">
        <v>1</v>
      </c>
      <c r="F14" s="246"/>
      <c r="G14" s="40"/>
      <c r="H14" s="40"/>
      <c r="I14" s="214" t="str">
        <f t="shared" si="0"/>
        <v xml:space="preserve">  </v>
      </c>
      <c r="J14" s="188" t="s">
        <v>131</v>
      </c>
      <c r="K14" s="218">
        <f>+IFERROR(VLOOKUP($J14,'11 FORMULAS'!$B$51:$C$53,2,0),"")</f>
        <v>0.25</v>
      </c>
      <c r="L14" s="218" t="str">
        <f>+IFERROR(VLOOKUP($J14,'11 FORMULAS'!$B$51:$D$53,3,0),"")</f>
        <v>Probabilidad</v>
      </c>
      <c r="M14" s="267" t="s">
        <v>143</v>
      </c>
      <c r="N14" s="268">
        <f>+IFERROR(VLOOKUP($M14,'11 FORMULAS'!$B$54:$C$55,2,0),"")</f>
        <v>0.15</v>
      </c>
      <c r="O14" s="269" t="s">
        <v>133</v>
      </c>
      <c r="P14" s="269" t="s">
        <v>237</v>
      </c>
      <c r="Q14" s="269" t="s">
        <v>146</v>
      </c>
      <c r="R14" s="269" t="s">
        <v>245</v>
      </c>
      <c r="S14" s="218">
        <f t="shared" si="1"/>
        <v>0.4</v>
      </c>
      <c r="T14" s="218">
        <f>IF($L14='11 FORMULAS'!$D$51,$C$8-($C$8*$S$8),$C$8)</f>
        <v>0.44999999999999996</v>
      </c>
      <c r="U14" s="218" t="str">
        <f>IF(L14='11 FORMULAS'!$D$53,$D$14-($D$14*$S$14),$D$14)</f>
        <v/>
      </c>
      <c r="V14" s="512">
        <f>+IF(T19="","",T19)</f>
        <v>0.44999999999999996</v>
      </c>
      <c r="W14" s="515" t="str">
        <f>+IF(U19="","",U19)</f>
        <v/>
      </c>
      <c r="X14" s="33"/>
      <c r="Y14" s="216"/>
      <c r="Z14" s="217"/>
      <c r="AA14" s="217"/>
    </row>
    <row r="15" spans="1:27" ht="29.45" customHeight="1" thickBot="1" x14ac:dyDescent="0.3">
      <c r="A15" s="500"/>
      <c r="B15" s="443"/>
      <c r="C15" s="509"/>
      <c r="D15" s="478"/>
      <c r="E15" s="266">
        <v>2</v>
      </c>
      <c r="F15" s="245"/>
      <c r="G15" s="188"/>
      <c r="H15" s="188"/>
      <c r="I15" s="214" t="str">
        <f t="shared" si="0"/>
        <v xml:space="preserve">  </v>
      </c>
      <c r="J15" s="188" t="s">
        <v>131</v>
      </c>
      <c r="K15" s="218">
        <f>+IFERROR(VLOOKUP($J15,'11 FORMULAS'!$B$51:$C$53,2,0),"")</f>
        <v>0.25</v>
      </c>
      <c r="L15" s="218" t="str">
        <f>+IFERROR(VLOOKUP($J15,'11 FORMULAS'!$B$51:$D$53,3,0),"")</f>
        <v>Probabilidad</v>
      </c>
      <c r="M15" s="267" t="s">
        <v>132</v>
      </c>
      <c r="N15" s="268">
        <f>+IFERROR(VLOOKUP($M15,'11 FORMULAS'!$B$54:$C$55,2,0),"")</f>
        <v>0.25</v>
      </c>
      <c r="O15" s="269" t="s">
        <v>144</v>
      </c>
      <c r="P15" s="269" t="s">
        <v>237</v>
      </c>
      <c r="Q15" s="269" t="s">
        <v>135</v>
      </c>
      <c r="R15" s="269" t="s">
        <v>245</v>
      </c>
      <c r="S15" s="218">
        <f t="shared" si="1"/>
        <v>0.5</v>
      </c>
      <c r="T15" s="218">
        <f>IF($L15='11 FORMULAS'!$D$51,$C$8-($C$8*$S$8),$C$8)</f>
        <v>0.44999999999999996</v>
      </c>
      <c r="U15" s="218" t="str">
        <f>IF(L15='11 FORMULAS'!$D$53,$D$14-($D$14*$S$14),$D$14)</f>
        <v/>
      </c>
      <c r="V15" s="513"/>
      <c r="W15" s="516"/>
      <c r="X15" s="33"/>
      <c r="Y15" s="216"/>
      <c r="Z15" s="217"/>
      <c r="AA15" s="217"/>
    </row>
    <row r="16" spans="1:27" ht="29.45" customHeight="1" thickBot="1" x14ac:dyDescent="0.3">
      <c r="A16" s="500"/>
      <c r="B16" s="443"/>
      <c r="C16" s="509"/>
      <c r="D16" s="478"/>
      <c r="E16" s="266">
        <v>3</v>
      </c>
      <c r="F16" s="245"/>
      <c r="G16" s="188"/>
      <c r="H16" s="188"/>
      <c r="I16" s="214" t="str">
        <f t="shared" si="0"/>
        <v xml:space="preserve">  </v>
      </c>
      <c r="J16" s="188" t="s">
        <v>131</v>
      </c>
      <c r="K16" s="218">
        <f>+IFERROR(VLOOKUP($J16,'11 FORMULAS'!$B$51:$C$53,2,0),"")</f>
        <v>0.25</v>
      </c>
      <c r="L16" s="218" t="str">
        <f>+IFERROR(VLOOKUP($J16,'11 FORMULAS'!$B$51:$D$53,3,0),"")</f>
        <v>Probabilidad</v>
      </c>
      <c r="M16" s="267" t="s">
        <v>132</v>
      </c>
      <c r="N16" s="268">
        <f>+IFERROR(VLOOKUP($M16,'11 FORMULAS'!$B$54:$C$55,2,0),"")</f>
        <v>0.25</v>
      </c>
      <c r="O16" s="269" t="s">
        <v>144</v>
      </c>
      <c r="P16" s="269" t="s">
        <v>237</v>
      </c>
      <c r="Q16" s="269" t="s">
        <v>135</v>
      </c>
      <c r="R16" s="269" t="s">
        <v>245</v>
      </c>
      <c r="S16" s="218">
        <f t="shared" si="1"/>
        <v>0.5</v>
      </c>
      <c r="T16" s="218">
        <f>IF($L16='11 FORMULAS'!$D$51,$C$8-($C$8*$S$8),$C$8)</f>
        <v>0.44999999999999996</v>
      </c>
      <c r="U16" s="218" t="str">
        <f>IF(L16='11 FORMULAS'!$D$53,$D$14-($D$14*$S$14),$D$14)</f>
        <v/>
      </c>
      <c r="V16" s="513"/>
      <c r="W16" s="516"/>
      <c r="X16" s="33"/>
      <c r="Y16" s="216"/>
      <c r="Z16" s="217"/>
      <c r="AA16" s="217"/>
    </row>
    <row r="17" spans="1:27" ht="29.45" customHeight="1" thickBot="1" x14ac:dyDescent="0.3">
      <c r="A17" s="506"/>
      <c r="B17" s="507"/>
      <c r="C17" s="509"/>
      <c r="D17" s="511"/>
      <c r="E17" s="266">
        <v>4</v>
      </c>
      <c r="F17" s="247"/>
      <c r="G17" s="242"/>
      <c r="H17" s="242"/>
      <c r="I17" s="214" t="str">
        <f t="shared" si="0"/>
        <v xml:space="preserve">  </v>
      </c>
      <c r="J17" s="188" t="s">
        <v>131</v>
      </c>
      <c r="K17" s="218">
        <f>+IFERROR(VLOOKUP($J17,'11 FORMULAS'!$B$51:$C$53,2,0),"")</f>
        <v>0.25</v>
      </c>
      <c r="L17" s="218" t="str">
        <f>+IFERROR(VLOOKUP($J17,'11 FORMULAS'!$B$51:$D$53,3,0),"")</f>
        <v>Probabilidad</v>
      </c>
      <c r="M17" s="267" t="s">
        <v>132</v>
      </c>
      <c r="N17" s="268">
        <f>+IFERROR(VLOOKUP($M17,'11 FORMULAS'!$B$54:$C$55,2,0),"")</f>
        <v>0.25</v>
      </c>
      <c r="O17" s="269" t="s">
        <v>144</v>
      </c>
      <c r="P17" s="269" t="s">
        <v>237</v>
      </c>
      <c r="Q17" s="269" t="s">
        <v>135</v>
      </c>
      <c r="R17" s="269" t="s">
        <v>245</v>
      </c>
      <c r="S17" s="218">
        <f t="shared" si="1"/>
        <v>0.5</v>
      </c>
      <c r="T17" s="218">
        <f>IF($L17='11 FORMULAS'!$D$51,$C$8-($C$8*$S$8),$C$8)</f>
        <v>0.44999999999999996</v>
      </c>
      <c r="U17" s="218" t="str">
        <f>IF(L17='11 FORMULAS'!$D$53,$D$14-($D$14*$S$14),$D$14)</f>
        <v/>
      </c>
      <c r="V17" s="518"/>
      <c r="W17" s="519"/>
      <c r="X17" s="33"/>
      <c r="Y17" s="216"/>
      <c r="Z17" s="217"/>
      <c r="AA17" s="217"/>
    </row>
    <row r="18" spans="1:27" ht="29.45" customHeight="1" thickBot="1" x14ac:dyDescent="0.3">
      <c r="A18" s="506"/>
      <c r="B18" s="507"/>
      <c r="C18" s="509"/>
      <c r="D18" s="511"/>
      <c r="E18" s="266">
        <v>5</v>
      </c>
      <c r="F18" s="247"/>
      <c r="G18" s="242"/>
      <c r="H18" s="242"/>
      <c r="I18" s="214" t="str">
        <f t="shared" si="0"/>
        <v xml:space="preserve">  </v>
      </c>
      <c r="J18" s="188" t="s">
        <v>131</v>
      </c>
      <c r="K18" s="218">
        <f>+IFERROR(VLOOKUP($J18,'11 FORMULAS'!$B$51:$C$53,2,0),"")</f>
        <v>0.25</v>
      </c>
      <c r="L18" s="218" t="str">
        <f>+IFERROR(VLOOKUP($J18,'11 FORMULAS'!$B$51:$D$53,3,0),"")</f>
        <v>Probabilidad</v>
      </c>
      <c r="M18" s="267" t="s">
        <v>132</v>
      </c>
      <c r="N18" s="268">
        <f>+IFERROR(VLOOKUP($M18,'11 FORMULAS'!$B$54:$C$55,2,0),"")</f>
        <v>0.25</v>
      </c>
      <c r="O18" s="269" t="s">
        <v>144</v>
      </c>
      <c r="P18" s="269" t="s">
        <v>237</v>
      </c>
      <c r="Q18" s="269" t="s">
        <v>135</v>
      </c>
      <c r="R18" s="269" t="s">
        <v>245</v>
      </c>
      <c r="S18" s="218">
        <f t="shared" si="1"/>
        <v>0.5</v>
      </c>
      <c r="T18" s="218">
        <f>IF($L18='11 FORMULAS'!$D$51,$C$8-($C$8*$S$8),$C$8)</f>
        <v>0.44999999999999996</v>
      </c>
      <c r="U18" s="218" t="str">
        <f>IF(L18='11 FORMULAS'!$D$53,$D$14-($D$14*$S$14),$D$14)</f>
        <v/>
      </c>
      <c r="V18" s="518"/>
      <c r="W18" s="519"/>
      <c r="X18" s="33"/>
      <c r="Y18" s="216"/>
      <c r="Z18" s="217"/>
      <c r="AA18" s="217"/>
    </row>
    <row r="19" spans="1:27" ht="29.45" customHeight="1" thickBot="1" x14ac:dyDescent="0.3">
      <c r="A19" s="501"/>
      <c r="B19" s="503"/>
      <c r="C19" s="510"/>
      <c r="D19" s="479"/>
      <c r="E19" s="270">
        <v>6</v>
      </c>
      <c r="F19" s="248"/>
      <c r="G19" s="189"/>
      <c r="H19" s="189"/>
      <c r="I19" s="214" t="str">
        <f t="shared" si="0"/>
        <v xml:space="preserve">  </v>
      </c>
      <c r="J19" s="188" t="s">
        <v>131</v>
      </c>
      <c r="K19" s="218">
        <f>+IFERROR(VLOOKUP($J19,'11 FORMULAS'!$B$51:$C$53,2,0),"")</f>
        <v>0.25</v>
      </c>
      <c r="L19" s="218" t="str">
        <f>+IFERROR(VLOOKUP($J19,'11 FORMULAS'!$B$51:$D$53,3,0),"")</f>
        <v>Probabilidad</v>
      </c>
      <c r="M19" s="267" t="s">
        <v>132</v>
      </c>
      <c r="N19" s="268">
        <f>+IFERROR(VLOOKUP($M19,'11 FORMULAS'!$B$54:$C$55,2,0),"")</f>
        <v>0.25</v>
      </c>
      <c r="O19" s="269" t="s">
        <v>144</v>
      </c>
      <c r="P19" s="269" t="s">
        <v>237</v>
      </c>
      <c r="Q19" s="269" t="s">
        <v>135</v>
      </c>
      <c r="R19" s="269" t="s">
        <v>245</v>
      </c>
      <c r="S19" s="218">
        <f t="shared" si="1"/>
        <v>0.5</v>
      </c>
      <c r="T19" s="218">
        <f>IF($L19='11 FORMULAS'!$D$51,$C$8-($C$8*$S$8),$C$8)</f>
        <v>0.44999999999999996</v>
      </c>
      <c r="U19" s="218" t="str">
        <f>IF(L19='11 FORMULAS'!$D$53,$D$14-($D$14*$S$14),$D$14)</f>
        <v/>
      </c>
      <c r="V19" s="514"/>
      <c r="W19" s="517"/>
      <c r="X19" s="33"/>
    </row>
    <row r="20" spans="1:27" ht="29.45" customHeight="1" thickBot="1" x14ac:dyDescent="0.3">
      <c r="A20" s="498" t="str">
        <f>'2 CONTEXTO E IDENTIFICACIÓN'!A11</f>
        <v>R3</v>
      </c>
      <c r="B20" s="502" t="str">
        <f>+'2 CONTEXTO E IDENTIFICACIÓN'!J11</f>
        <v xml:space="preserve"> por a causa de </v>
      </c>
      <c r="C20" s="474" t="str">
        <f>+'3 PROBABIL E IMPACTO INHERENTE'!E11</f>
        <v/>
      </c>
      <c r="D20" s="477" t="str">
        <f>+'3 PROBABIL E IMPACTO INHERENTE'!M11</f>
        <v/>
      </c>
      <c r="E20" s="271">
        <v>1</v>
      </c>
      <c r="F20" s="246"/>
      <c r="G20" s="40"/>
      <c r="H20" s="40"/>
      <c r="I20" s="214" t="str">
        <f t="shared" si="0"/>
        <v xml:space="preserve">  </v>
      </c>
      <c r="J20" s="188" t="s">
        <v>131</v>
      </c>
      <c r="K20" s="218">
        <f>+IFERROR(VLOOKUP($J20,'11 FORMULAS'!$B$51:$C$53,2,0),"")</f>
        <v>0.25</v>
      </c>
      <c r="L20" s="218" t="str">
        <f>+IFERROR(VLOOKUP($J20,'11 FORMULAS'!$B$51:$D$53,3,0),"")</f>
        <v>Probabilidad</v>
      </c>
      <c r="M20" s="267" t="s">
        <v>132</v>
      </c>
      <c r="N20" s="268">
        <f>+IFERROR(VLOOKUP($M20,'11 FORMULAS'!$B$54:$C$55,2,0),"")</f>
        <v>0.25</v>
      </c>
      <c r="O20" s="269" t="s">
        <v>144</v>
      </c>
      <c r="P20" s="269" t="s">
        <v>237</v>
      </c>
      <c r="Q20" s="269" t="s">
        <v>135</v>
      </c>
      <c r="R20" s="269" t="s">
        <v>245</v>
      </c>
      <c r="S20" s="218">
        <f t="shared" si="1"/>
        <v>0.5</v>
      </c>
      <c r="T20" s="218">
        <f>IF($L20='11 FORMULAS'!$D$51,$C$8-($C$8*$S$8),$C$8)</f>
        <v>0.44999999999999996</v>
      </c>
      <c r="U20" s="218" t="str">
        <f>IF(L20='11 FORMULAS'!$D$53,$D$20-($D$20*$S$20),$D$20)</f>
        <v/>
      </c>
      <c r="V20" s="512">
        <f>+IF(T25="","",T25)</f>
        <v>0.44999999999999996</v>
      </c>
      <c r="W20" s="515" t="str">
        <f>+IF(U25="","",U25)</f>
        <v/>
      </c>
      <c r="X20" s="33"/>
      <c r="Y20" s="216"/>
      <c r="Z20" s="217"/>
      <c r="AA20" s="217"/>
    </row>
    <row r="21" spans="1:27" ht="29.45" customHeight="1" thickBot="1" x14ac:dyDescent="0.3">
      <c r="A21" s="500"/>
      <c r="B21" s="443"/>
      <c r="C21" s="475"/>
      <c r="D21" s="478"/>
      <c r="E21" s="266">
        <v>2</v>
      </c>
      <c r="F21" s="245"/>
      <c r="G21" s="188"/>
      <c r="H21" s="188"/>
      <c r="I21" s="214" t="str">
        <f t="shared" si="0"/>
        <v xml:space="preserve">  </v>
      </c>
      <c r="J21" s="188" t="s">
        <v>131</v>
      </c>
      <c r="K21" s="218">
        <f>+IFERROR(VLOOKUP($J21,'11 FORMULAS'!$B$51:$C$53,2,0),"")</f>
        <v>0.25</v>
      </c>
      <c r="L21" s="218" t="str">
        <f>+IFERROR(VLOOKUP($J21,'11 FORMULAS'!$B$51:$D$53,3,0),"")</f>
        <v>Probabilidad</v>
      </c>
      <c r="M21" s="267" t="s">
        <v>132</v>
      </c>
      <c r="N21" s="268">
        <f>+IFERROR(VLOOKUP($M21,'11 FORMULAS'!$B$54:$C$55,2,0),"")</f>
        <v>0.25</v>
      </c>
      <c r="O21" s="269" t="s">
        <v>144</v>
      </c>
      <c r="P21" s="269" t="s">
        <v>237</v>
      </c>
      <c r="Q21" s="269" t="s">
        <v>135</v>
      </c>
      <c r="R21" s="269" t="s">
        <v>245</v>
      </c>
      <c r="S21" s="218">
        <f t="shared" si="1"/>
        <v>0.5</v>
      </c>
      <c r="T21" s="218">
        <f>IF($L21='11 FORMULAS'!$D$51,$C$8-($C$8*$S$8),$C$8)</f>
        <v>0.44999999999999996</v>
      </c>
      <c r="U21" s="218" t="str">
        <f>IF(L21='11 FORMULAS'!$D$53,$D$20-($D$20*$S$20),$D$20)</f>
        <v/>
      </c>
      <c r="V21" s="513"/>
      <c r="W21" s="516"/>
      <c r="X21" s="33"/>
      <c r="Y21" s="216"/>
      <c r="Z21" s="217"/>
      <c r="AA21" s="217"/>
    </row>
    <row r="22" spans="1:27" ht="29.45" customHeight="1" thickBot="1" x14ac:dyDescent="0.3">
      <c r="A22" s="500"/>
      <c r="B22" s="443"/>
      <c r="C22" s="475"/>
      <c r="D22" s="478"/>
      <c r="E22" s="266">
        <v>3</v>
      </c>
      <c r="F22" s="245"/>
      <c r="G22" s="188"/>
      <c r="H22" s="188"/>
      <c r="I22" s="214" t="str">
        <f t="shared" si="0"/>
        <v xml:space="preserve">  </v>
      </c>
      <c r="J22" s="188" t="s">
        <v>131</v>
      </c>
      <c r="K22" s="218">
        <f>+IFERROR(VLOOKUP($J22,'11 FORMULAS'!$B$51:$C$53,2,0),"")</f>
        <v>0.25</v>
      </c>
      <c r="L22" s="218" t="str">
        <f>+IFERROR(VLOOKUP($J22,'11 FORMULAS'!$B$51:$D$53,3,0),"")</f>
        <v>Probabilidad</v>
      </c>
      <c r="M22" s="267" t="s">
        <v>132</v>
      </c>
      <c r="N22" s="268">
        <f>+IFERROR(VLOOKUP($M22,'11 FORMULAS'!$B$54:$C$55,2,0),"")</f>
        <v>0.25</v>
      </c>
      <c r="O22" s="269" t="s">
        <v>144</v>
      </c>
      <c r="P22" s="269" t="s">
        <v>237</v>
      </c>
      <c r="Q22" s="269" t="s">
        <v>135</v>
      </c>
      <c r="R22" s="269" t="s">
        <v>245</v>
      </c>
      <c r="S22" s="218">
        <f t="shared" si="1"/>
        <v>0.5</v>
      </c>
      <c r="T22" s="218">
        <f>IF($L22='11 FORMULAS'!$D$51,$C$8-($C$8*$S$8),$C$8)</f>
        <v>0.44999999999999996</v>
      </c>
      <c r="U22" s="218" t="str">
        <f>IF(L22='11 FORMULAS'!$D$53,$D$20-($D$20*$S$20),$D$20)</f>
        <v/>
      </c>
      <c r="V22" s="513"/>
      <c r="W22" s="516"/>
      <c r="X22" s="33"/>
      <c r="Y22" s="216"/>
      <c r="Z22" s="217"/>
      <c r="AA22" s="217"/>
    </row>
    <row r="23" spans="1:27" ht="29.45" customHeight="1" thickBot="1" x14ac:dyDescent="0.3">
      <c r="A23" s="500"/>
      <c r="B23" s="443"/>
      <c r="C23" s="475"/>
      <c r="D23" s="478"/>
      <c r="E23" s="266">
        <v>4</v>
      </c>
      <c r="F23" s="245"/>
      <c r="G23" s="188"/>
      <c r="H23" s="188"/>
      <c r="I23" s="214" t="str">
        <f t="shared" si="0"/>
        <v xml:space="preserve">  </v>
      </c>
      <c r="J23" s="188" t="s">
        <v>131</v>
      </c>
      <c r="K23" s="218">
        <f>+IFERROR(VLOOKUP($J23,'11 FORMULAS'!$B$51:$C$53,2,0),"")</f>
        <v>0.25</v>
      </c>
      <c r="L23" s="218" t="str">
        <f>+IFERROR(VLOOKUP($J23,'11 FORMULAS'!$B$51:$D$53,3,0),"")</f>
        <v>Probabilidad</v>
      </c>
      <c r="M23" s="267" t="s">
        <v>132</v>
      </c>
      <c r="N23" s="268">
        <f>+IFERROR(VLOOKUP($M23,'11 FORMULAS'!$B$54:$C$55,2,0),"")</f>
        <v>0.25</v>
      </c>
      <c r="O23" s="269" t="s">
        <v>144</v>
      </c>
      <c r="P23" s="269" t="s">
        <v>237</v>
      </c>
      <c r="Q23" s="269" t="s">
        <v>135</v>
      </c>
      <c r="R23" s="269" t="s">
        <v>245</v>
      </c>
      <c r="S23" s="218">
        <f t="shared" si="1"/>
        <v>0.5</v>
      </c>
      <c r="T23" s="218">
        <f>IF($L23='11 FORMULAS'!$D$51,$C$8-($C$8*$S$8),$C$8)</f>
        <v>0.44999999999999996</v>
      </c>
      <c r="U23" s="218" t="str">
        <f>IF(L23='11 FORMULAS'!$D$53,$D$20-($D$20*$S$20),$D$20)</f>
        <v/>
      </c>
      <c r="V23" s="513"/>
      <c r="W23" s="516"/>
      <c r="X23" s="33"/>
      <c r="Y23" s="216"/>
      <c r="Z23" s="217"/>
      <c r="AA23" s="217"/>
    </row>
    <row r="24" spans="1:27" ht="29.45" customHeight="1" thickBot="1" x14ac:dyDescent="0.3">
      <c r="A24" s="500"/>
      <c r="B24" s="443"/>
      <c r="C24" s="475"/>
      <c r="D24" s="478"/>
      <c r="E24" s="266">
        <v>5</v>
      </c>
      <c r="F24" s="245"/>
      <c r="G24" s="188"/>
      <c r="H24" s="188"/>
      <c r="I24" s="214" t="str">
        <f t="shared" si="0"/>
        <v xml:space="preserve">  </v>
      </c>
      <c r="J24" s="188" t="s">
        <v>131</v>
      </c>
      <c r="K24" s="218">
        <f>+IFERROR(VLOOKUP($J24,'11 FORMULAS'!$B$51:$C$53,2,0),"")</f>
        <v>0.25</v>
      </c>
      <c r="L24" s="218" t="str">
        <f>+IFERROR(VLOOKUP($J24,'11 FORMULAS'!$B$51:$D$53,3,0),"")</f>
        <v>Probabilidad</v>
      </c>
      <c r="M24" s="267" t="s">
        <v>132</v>
      </c>
      <c r="N24" s="268">
        <f>+IFERROR(VLOOKUP($M24,'11 FORMULAS'!$B$54:$C$55,2,0),"")</f>
        <v>0.25</v>
      </c>
      <c r="O24" s="269" t="s">
        <v>144</v>
      </c>
      <c r="P24" s="269" t="s">
        <v>237</v>
      </c>
      <c r="Q24" s="269" t="s">
        <v>135</v>
      </c>
      <c r="R24" s="269" t="s">
        <v>245</v>
      </c>
      <c r="S24" s="218">
        <f t="shared" si="1"/>
        <v>0.5</v>
      </c>
      <c r="T24" s="218">
        <f>IF($L24='11 FORMULAS'!$D$51,$C$8-($C$8*$S$8),$C$8)</f>
        <v>0.44999999999999996</v>
      </c>
      <c r="U24" s="218" t="str">
        <f>IF(L24='11 FORMULAS'!$D$53,$D$20-($D$20*$S$20),$D$20)</f>
        <v/>
      </c>
      <c r="V24" s="513"/>
      <c r="W24" s="516"/>
      <c r="X24" s="33"/>
      <c r="Y24" s="216"/>
      <c r="Z24" s="217"/>
      <c r="AA24" s="217"/>
    </row>
    <row r="25" spans="1:27" ht="29.45" customHeight="1" thickBot="1" x14ac:dyDescent="0.3">
      <c r="A25" s="501"/>
      <c r="B25" s="503"/>
      <c r="C25" s="476"/>
      <c r="D25" s="479"/>
      <c r="E25" s="270">
        <v>6</v>
      </c>
      <c r="F25" s="248"/>
      <c r="G25" s="189"/>
      <c r="H25" s="189"/>
      <c r="I25" s="214" t="str">
        <f t="shared" si="0"/>
        <v xml:space="preserve">  </v>
      </c>
      <c r="J25" s="188" t="s">
        <v>131</v>
      </c>
      <c r="K25" s="218">
        <f>+IFERROR(VLOOKUP($J25,'11 FORMULAS'!$B$51:$C$53,2,0),"")</f>
        <v>0.25</v>
      </c>
      <c r="L25" s="218" t="str">
        <f>+IFERROR(VLOOKUP($J25,'11 FORMULAS'!$B$51:$D$53,3,0),"")</f>
        <v>Probabilidad</v>
      </c>
      <c r="M25" s="267" t="s">
        <v>132</v>
      </c>
      <c r="N25" s="268">
        <f>+IFERROR(VLOOKUP($M25,'11 FORMULAS'!$B$54:$C$55,2,0),"")</f>
        <v>0.25</v>
      </c>
      <c r="O25" s="269" t="s">
        <v>144</v>
      </c>
      <c r="P25" s="269" t="s">
        <v>237</v>
      </c>
      <c r="Q25" s="269" t="s">
        <v>135</v>
      </c>
      <c r="R25" s="269" t="s">
        <v>245</v>
      </c>
      <c r="S25" s="218">
        <f t="shared" si="1"/>
        <v>0.5</v>
      </c>
      <c r="T25" s="218">
        <f>IF($L25='11 FORMULAS'!$D$51,$C$8-($C$8*$S$8),$C$8)</f>
        <v>0.44999999999999996</v>
      </c>
      <c r="U25" s="218" t="str">
        <f>IF(L25='11 FORMULAS'!$D$53,$D$20-($D$20*$S$20),$D$20)</f>
        <v/>
      </c>
      <c r="V25" s="514"/>
      <c r="W25" s="517"/>
      <c r="X25" s="33"/>
    </row>
    <row r="26" spans="1:27" ht="29.45" customHeight="1" thickBot="1" x14ac:dyDescent="0.3">
      <c r="A26" s="498" t="str">
        <f>'2 CONTEXTO E IDENTIFICACIÓN'!A12</f>
        <v>R4</v>
      </c>
      <c r="B26" s="502" t="str">
        <f>+'2 CONTEXTO E IDENTIFICACIÓN'!J12</f>
        <v xml:space="preserve"> por a causa de </v>
      </c>
      <c r="C26" s="474" t="str">
        <f>+'3 PROBABIL E IMPACTO INHERENTE'!E12</f>
        <v/>
      </c>
      <c r="D26" s="477" t="str">
        <f>+'3 PROBABIL E IMPACTO INHERENTE'!M12</f>
        <v/>
      </c>
      <c r="E26" s="271">
        <v>1</v>
      </c>
      <c r="F26" s="246"/>
      <c r="G26" s="40"/>
      <c r="H26" s="40"/>
      <c r="I26" s="214" t="str">
        <f t="shared" si="0"/>
        <v xml:space="preserve">  </v>
      </c>
      <c r="J26" s="188" t="s">
        <v>131</v>
      </c>
      <c r="K26" s="218">
        <f>+IFERROR(VLOOKUP($J26,'11 FORMULAS'!$B$51:$C$53,2,0),"")</f>
        <v>0.25</v>
      </c>
      <c r="L26" s="218" t="str">
        <f>+IFERROR(VLOOKUP($J26,'11 FORMULAS'!$B$51:$D$53,3,0),"")</f>
        <v>Probabilidad</v>
      </c>
      <c r="M26" s="267" t="s">
        <v>132</v>
      </c>
      <c r="N26" s="268">
        <f>+IFERROR(VLOOKUP($M26,'11 FORMULAS'!$B$54:$C$55,2,0),"")</f>
        <v>0.25</v>
      </c>
      <c r="O26" s="269" t="s">
        <v>144</v>
      </c>
      <c r="P26" s="269" t="s">
        <v>237</v>
      </c>
      <c r="Q26" s="269" t="s">
        <v>135</v>
      </c>
      <c r="R26" s="269" t="s">
        <v>245</v>
      </c>
      <c r="S26" s="218">
        <f t="shared" si="1"/>
        <v>0.5</v>
      </c>
      <c r="T26" s="218">
        <f>IF($L26='11 FORMULAS'!$D$51,$C$8-($C$8*$S$8),$C$8)</f>
        <v>0.44999999999999996</v>
      </c>
      <c r="U26" s="218" t="str">
        <f>IF(L26='11 FORMULAS'!$D$53,$D$26-($D$26*$S$26),$D$26)</f>
        <v/>
      </c>
      <c r="V26" s="512">
        <f>+IF(T31="","",T31)</f>
        <v>0.44999999999999996</v>
      </c>
      <c r="W26" s="515" t="str">
        <f>+IF(U31="","",U31)</f>
        <v/>
      </c>
      <c r="X26" s="33"/>
      <c r="Y26" s="216"/>
      <c r="Z26" s="217"/>
      <c r="AA26" s="217"/>
    </row>
    <row r="27" spans="1:27" ht="29.45" customHeight="1" thickBot="1" x14ac:dyDescent="0.3">
      <c r="A27" s="500"/>
      <c r="B27" s="443"/>
      <c r="C27" s="475"/>
      <c r="D27" s="478"/>
      <c r="E27" s="266">
        <v>2</v>
      </c>
      <c r="F27" s="245"/>
      <c r="G27" s="188"/>
      <c r="H27" s="188"/>
      <c r="I27" s="214" t="str">
        <f t="shared" si="0"/>
        <v xml:space="preserve">  </v>
      </c>
      <c r="J27" s="188" t="s">
        <v>131</v>
      </c>
      <c r="K27" s="218">
        <f>+IFERROR(VLOOKUP($J27,'11 FORMULAS'!$B$51:$C$53,2,0),"")</f>
        <v>0.25</v>
      </c>
      <c r="L27" s="218" t="str">
        <f>+IFERROR(VLOOKUP($J27,'11 FORMULAS'!$B$51:$D$53,3,0),"")</f>
        <v>Probabilidad</v>
      </c>
      <c r="M27" s="267" t="s">
        <v>132</v>
      </c>
      <c r="N27" s="268">
        <f>+IFERROR(VLOOKUP($M27,'11 FORMULAS'!$B$54:$C$55,2,0),"")</f>
        <v>0.25</v>
      </c>
      <c r="O27" s="269" t="s">
        <v>144</v>
      </c>
      <c r="P27" s="269" t="s">
        <v>237</v>
      </c>
      <c r="Q27" s="269" t="s">
        <v>135</v>
      </c>
      <c r="R27" s="269" t="s">
        <v>245</v>
      </c>
      <c r="S27" s="218">
        <f t="shared" si="1"/>
        <v>0.5</v>
      </c>
      <c r="T27" s="218">
        <f>IF($L27='11 FORMULAS'!$D$51,$C$8-($C$8*$S$8),$C$8)</f>
        <v>0.44999999999999996</v>
      </c>
      <c r="U27" s="218" t="str">
        <f>IF(L27='11 FORMULAS'!$D$53,$D$26-($D$26*$S$26),$D$26)</f>
        <v/>
      </c>
      <c r="V27" s="513"/>
      <c r="W27" s="516"/>
      <c r="X27" s="33"/>
      <c r="Y27" s="216"/>
      <c r="Z27" s="217"/>
      <c r="AA27" s="217"/>
    </row>
    <row r="28" spans="1:27" ht="29.45" customHeight="1" thickBot="1" x14ac:dyDescent="0.3">
      <c r="A28" s="500"/>
      <c r="B28" s="443"/>
      <c r="C28" s="475"/>
      <c r="D28" s="478"/>
      <c r="E28" s="266">
        <v>3</v>
      </c>
      <c r="F28" s="245"/>
      <c r="G28" s="188"/>
      <c r="H28" s="188"/>
      <c r="I28" s="214" t="str">
        <f t="shared" si="0"/>
        <v xml:space="preserve">  </v>
      </c>
      <c r="J28" s="188" t="s">
        <v>131</v>
      </c>
      <c r="K28" s="218">
        <f>+IFERROR(VLOOKUP($J28,'11 FORMULAS'!$B$51:$C$53,2,0),"")</f>
        <v>0.25</v>
      </c>
      <c r="L28" s="218" t="str">
        <f>+IFERROR(VLOOKUP($J28,'11 FORMULAS'!$B$51:$D$53,3,0),"")</f>
        <v>Probabilidad</v>
      </c>
      <c r="M28" s="267" t="s">
        <v>132</v>
      </c>
      <c r="N28" s="268">
        <f>+IFERROR(VLOOKUP($M28,'11 FORMULAS'!$B$54:$C$55,2,0),"")</f>
        <v>0.25</v>
      </c>
      <c r="O28" s="269" t="s">
        <v>144</v>
      </c>
      <c r="P28" s="269" t="s">
        <v>237</v>
      </c>
      <c r="Q28" s="269" t="s">
        <v>135</v>
      </c>
      <c r="R28" s="269" t="s">
        <v>245</v>
      </c>
      <c r="S28" s="218">
        <f t="shared" si="1"/>
        <v>0.5</v>
      </c>
      <c r="T28" s="218">
        <f>IF($L28='11 FORMULAS'!$D$51,$C$8-($C$8*$S$8),$C$8)</f>
        <v>0.44999999999999996</v>
      </c>
      <c r="U28" s="218" t="str">
        <f>IF(L28='11 FORMULAS'!$D$53,$D$26-($D$26*$S$26),$D$26)</f>
        <v/>
      </c>
      <c r="V28" s="513"/>
      <c r="W28" s="516"/>
      <c r="X28" s="33"/>
      <c r="Y28" s="216"/>
      <c r="Z28" s="217"/>
      <c r="AA28" s="217"/>
    </row>
    <row r="29" spans="1:27" ht="29.45" customHeight="1" thickBot="1" x14ac:dyDescent="0.3">
      <c r="A29" s="500"/>
      <c r="B29" s="443"/>
      <c r="C29" s="475"/>
      <c r="D29" s="478"/>
      <c r="E29" s="266">
        <v>4</v>
      </c>
      <c r="F29" s="245"/>
      <c r="G29" s="188"/>
      <c r="H29" s="188"/>
      <c r="I29" s="214" t="str">
        <f t="shared" si="0"/>
        <v xml:space="preserve">  </v>
      </c>
      <c r="J29" s="188" t="s">
        <v>131</v>
      </c>
      <c r="K29" s="218">
        <f>+IFERROR(VLOOKUP($J29,'11 FORMULAS'!$B$51:$C$53,2,0),"")</f>
        <v>0.25</v>
      </c>
      <c r="L29" s="218" t="str">
        <f>+IFERROR(VLOOKUP($J29,'11 FORMULAS'!$B$51:$D$53,3,0),"")</f>
        <v>Probabilidad</v>
      </c>
      <c r="M29" s="267" t="s">
        <v>132</v>
      </c>
      <c r="N29" s="268">
        <f>+IFERROR(VLOOKUP($M29,'11 FORMULAS'!$B$54:$C$55,2,0),"")</f>
        <v>0.25</v>
      </c>
      <c r="O29" s="269" t="s">
        <v>144</v>
      </c>
      <c r="P29" s="269" t="s">
        <v>237</v>
      </c>
      <c r="Q29" s="269" t="s">
        <v>135</v>
      </c>
      <c r="R29" s="269" t="s">
        <v>245</v>
      </c>
      <c r="S29" s="218">
        <f t="shared" si="1"/>
        <v>0.5</v>
      </c>
      <c r="T29" s="218">
        <f>IF($L29='11 FORMULAS'!$D$51,$C$8-($C$8*$S$8),$C$8)</f>
        <v>0.44999999999999996</v>
      </c>
      <c r="U29" s="218" t="str">
        <f>IF(L29='11 FORMULAS'!$D$53,$D$26-($D$26*$S$26),$D$26)</f>
        <v/>
      </c>
      <c r="V29" s="513"/>
      <c r="W29" s="516"/>
      <c r="X29" s="33"/>
      <c r="Y29" s="216"/>
      <c r="Z29" s="217"/>
      <c r="AA29" s="217"/>
    </row>
    <row r="30" spans="1:27" ht="29.45" customHeight="1" thickBot="1" x14ac:dyDescent="0.3">
      <c r="A30" s="500"/>
      <c r="B30" s="443"/>
      <c r="C30" s="475"/>
      <c r="D30" s="478"/>
      <c r="E30" s="266">
        <v>5</v>
      </c>
      <c r="F30" s="245"/>
      <c r="G30" s="188"/>
      <c r="H30" s="188"/>
      <c r="I30" s="214" t="str">
        <f t="shared" si="0"/>
        <v xml:space="preserve">  </v>
      </c>
      <c r="J30" s="188" t="s">
        <v>131</v>
      </c>
      <c r="K30" s="218">
        <f>+IFERROR(VLOOKUP($J30,'11 FORMULAS'!$B$51:$C$53,2,0),"")</f>
        <v>0.25</v>
      </c>
      <c r="L30" s="218" t="str">
        <f>+IFERROR(VLOOKUP($J30,'11 FORMULAS'!$B$51:$D$53,3,0),"")</f>
        <v>Probabilidad</v>
      </c>
      <c r="M30" s="267" t="s">
        <v>132</v>
      </c>
      <c r="N30" s="268">
        <f>+IFERROR(VLOOKUP($M30,'11 FORMULAS'!$B$54:$C$55,2,0),"")</f>
        <v>0.25</v>
      </c>
      <c r="O30" s="269" t="s">
        <v>144</v>
      </c>
      <c r="P30" s="269" t="s">
        <v>237</v>
      </c>
      <c r="Q30" s="269" t="s">
        <v>135</v>
      </c>
      <c r="R30" s="269" t="s">
        <v>245</v>
      </c>
      <c r="S30" s="218">
        <f t="shared" si="1"/>
        <v>0.5</v>
      </c>
      <c r="T30" s="218">
        <f>IF($L30='11 FORMULAS'!$D$51,$C$8-($C$8*$S$8),$C$8)</f>
        <v>0.44999999999999996</v>
      </c>
      <c r="U30" s="218" t="str">
        <f>IF(L30='11 FORMULAS'!$D$53,$D$26-($D$26*$S$26),$D$26)</f>
        <v/>
      </c>
      <c r="V30" s="513"/>
      <c r="W30" s="516"/>
      <c r="X30" s="33"/>
      <c r="Y30" s="216"/>
      <c r="Z30" s="217"/>
      <c r="AA30" s="217"/>
    </row>
    <row r="31" spans="1:27" ht="29.45" customHeight="1" thickBot="1" x14ac:dyDescent="0.3">
      <c r="A31" s="501"/>
      <c r="B31" s="503"/>
      <c r="C31" s="476"/>
      <c r="D31" s="479"/>
      <c r="E31" s="270">
        <v>6</v>
      </c>
      <c r="F31" s="248"/>
      <c r="G31" s="189"/>
      <c r="H31" s="189"/>
      <c r="I31" s="214" t="str">
        <f t="shared" si="0"/>
        <v xml:space="preserve">  </v>
      </c>
      <c r="J31" s="188" t="s">
        <v>131</v>
      </c>
      <c r="K31" s="218">
        <f>+IFERROR(VLOOKUP($J31,'11 FORMULAS'!$B$51:$C$53,2,0),"")</f>
        <v>0.25</v>
      </c>
      <c r="L31" s="218" t="str">
        <f>+IFERROR(VLOOKUP($J31,'11 FORMULAS'!$B$51:$D$53,3,0),"")</f>
        <v>Probabilidad</v>
      </c>
      <c r="M31" s="267" t="s">
        <v>132</v>
      </c>
      <c r="N31" s="268">
        <f>+IFERROR(VLOOKUP($M31,'11 FORMULAS'!$B$54:$C$55,2,0),"")</f>
        <v>0.25</v>
      </c>
      <c r="O31" s="269" t="s">
        <v>144</v>
      </c>
      <c r="P31" s="269" t="s">
        <v>237</v>
      </c>
      <c r="Q31" s="269" t="s">
        <v>135</v>
      </c>
      <c r="R31" s="269" t="s">
        <v>245</v>
      </c>
      <c r="S31" s="218">
        <f t="shared" si="1"/>
        <v>0.5</v>
      </c>
      <c r="T31" s="218">
        <f>IF($L31='11 FORMULAS'!$D$51,$C$8-($C$8*$S$8),$C$8)</f>
        <v>0.44999999999999996</v>
      </c>
      <c r="U31" s="218" t="str">
        <f>IF(L31='11 FORMULAS'!$D$53,$D$26-($D$26*$S$26),$D$26)</f>
        <v/>
      </c>
      <c r="V31" s="514"/>
      <c r="W31" s="517"/>
      <c r="X31" s="33"/>
    </row>
    <row r="32" spans="1:27" ht="29.45" customHeight="1" thickBot="1" x14ac:dyDescent="0.3">
      <c r="A32" s="498" t="str">
        <f>'2 CONTEXTO E IDENTIFICACIÓN'!A13</f>
        <v>R5</v>
      </c>
      <c r="B32" s="502" t="str">
        <f>+'2 CONTEXTO E IDENTIFICACIÓN'!J13</f>
        <v xml:space="preserve"> por a causa de </v>
      </c>
      <c r="C32" s="474" t="str">
        <f>+'3 PROBABIL E IMPACTO INHERENTE'!E13</f>
        <v/>
      </c>
      <c r="D32" s="477" t="str">
        <f>+'3 PROBABIL E IMPACTO INHERENTE'!M13</f>
        <v/>
      </c>
      <c r="E32" s="271">
        <v>1</v>
      </c>
      <c r="F32" s="246"/>
      <c r="G32" s="40"/>
      <c r="H32" s="40"/>
      <c r="I32" s="214" t="str">
        <f t="shared" si="0"/>
        <v xml:space="preserve">  </v>
      </c>
      <c r="J32" s="188" t="s">
        <v>131</v>
      </c>
      <c r="K32" s="218">
        <f>+IFERROR(VLOOKUP($J32,'11 FORMULAS'!$B$51:$C$53,2,0),"")</f>
        <v>0.25</v>
      </c>
      <c r="L32" s="218" t="str">
        <f>+IFERROR(VLOOKUP($J32,'11 FORMULAS'!$B$51:$D$53,3,0),"")</f>
        <v>Probabilidad</v>
      </c>
      <c r="M32" s="267" t="s">
        <v>132</v>
      </c>
      <c r="N32" s="268">
        <f>+IFERROR(VLOOKUP($M32,'11 FORMULAS'!$B$54:$C$55,2,0),"")</f>
        <v>0.25</v>
      </c>
      <c r="O32" s="269" t="s">
        <v>144</v>
      </c>
      <c r="P32" s="269" t="s">
        <v>237</v>
      </c>
      <c r="Q32" s="269" t="s">
        <v>135</v>
      </c>
      <c r="R32" s="269" t="s">
        <v>245</v>
      </c>
      <c r="S32" s="218">
        <f t="shared" si="1"/>
        <v>0.5</v>
      </c>
      <c r="T32" s="218">
        <f>IF($L32='11 FORMULAS'!$D$51,$C$8-($C$8*$S$8),$C$8)</f>
        <v>0.44999999999999996</v>
      </c>
      <c r="U32" s="218" t="str">
        <f>IF($L32='11 FORMULAS'!$D$53,$D$32-($D$32*$S$32),$D$32)</f>
        <v/>
      </c>
      <c r="V32" s="512">
        <f>+IF(T37="","",T37)</f>
        <v>0.44999999999999996</v>
      </c>
      <c r="W32" s="515" t="str">
        <f>+IF(U37="","",U37)</f>
        <v/>
      </c>
      <c r="X32" s="33"/>
      <c r="Y32" s="216"/>
      <c r="Z32" s="217"/>
      <c r="AA32" s="217"/>
    </row>
    <row r="33" spans="1:27" ht="29.45" customHeight="1" thickBot="1" x14ac:dyDescent="0.3">
      <c r="A33" s="499"/>
      <c r="B33" s="444"/>
      <c r="C33" s="504"/>
      <c r="D33" s="505"/>
      <c r="E33" s="266">
        <v>2</v>
      </c>
      <c r="F33" s="244"/>
      <c r="G33" s="241"/>
      <c r="H33" s="241"/>
      <c r="I33" s="214" t="str">
        <f t="shared" si="0"/>
        <v xml:space="preserve">  </v>
      </c>
      <c r="J33" s="188" t="s">
        <v>131</v>
      </c>
      <c r="K33" s="218">
        <f>+IFERROR(VLOOKUP($J33,'11 FORMULAS'!$B$51:$C$53,2,0),"")</f>
        <v>0.25</v>
      </c>
      <c r="L33" s="218" t="str">
        <f>+IFERROR(VLOOKUP($J33,'11 FORMULAS'!$B$51:$D$53,3,0),"")</f>
        <v>Probabilidad</v>
      </c>
      <c r="M33" s="267" t="s">
        <v>132</v>
      </c>
      <c r="N33" s="268">
        <f>+IFERROR(VLOOKUP($M33,'11 FORMULAS'!$B$54:$C$55,2,0),"")</f>
        <v>0.25</v>
      </c>
      <c r="O33" s="269" t="s">
        <v>144</v>
      </c>
      <c r="P33" s="269" t="s">
        <v>237</v>
      </c>
      <c r="Q33" s="269" t="s">
        <v>135</v>
      </c>
      <c r="R33" s="269" t="s">
        <v>245</v>
      </c>
      <c r="S33" s="218">
        <f t="shared" si="1"/>
        <v>0.5</v>
      </c>
      <c r="T33" s="218">
        <f>IF($L33='11 FORMULAS'!$D$51,$C$8-($C$8*$S$8),$C$8)</f>
        <v>0.44999999999999996</v>
      </c>
      <c r="U33" s="218" t="str">
        <f>IF($L33='11 FORMULAS'!$D$53,$D$32-($D$32*$S$32),$D$32)</f>
        <v/>
      </c>
      <c r="V33" s="520"/>
      <c r="W33" s="521"/>
      <c r="X33" s="33"/>
      <c r="Y33" s="216"/>
      <c r="Z33" s="217"/>
      <c r="AA33" s="217"/>
    </row>
    <row r="34" spans="1:27" ht="29.45" customHeight="1" thickBot="1" x14ac:dyDescent="0.3">
      <c r="A34" s="499"/>
      <c r="B34" s="444"/>
      <c r="C34" s="504"/>
      <c r="D34" s="505"/>
      <c r="E34" s="266">
        <v>3</v>
      </c>
      <c r="F34" s="244"/>
      <c r="G34" s="241"/>
      <c r="H34" s="241"/>
      <c r="I34" s="214" t="str">
        <f t="shared" si="0"/>
        <v xml:space="preserve">  </v>
      </c>
      <c r="J34" s="188" t="s">
        <v>131</v>
      </c>
      <c r="K34" s="218">
        <f>+IFERROR(VLOOKUP($J34,'11 FORMULAS'!$B$51:$C$53,2,0),"")</f>
        <v>0.25</v>
      </c>
      <c r="L34" s="218" t="str">
        <f>+IFERROR(VLOOKUP($J34,'11 FORMULAS'!$B$51:$D$53,3,0),"")</f>
        <v>Probabilidad</v>
      </c>
      <c r="M34" s="267" t="s">
        <v>132</v>
      </c>
      <c r="N34" s="268">
        <f>+IFERROR(VLOOKUP($M34,'11 FORMULAS'!$B$54:$C$55,2,0),"")</f>
        <v>0.25</v>
      </c>
      <c r="O34" s="269" t="s">
        <v>144</v>
      </c>
      <c r="P34" s="269" t="s">
        <v>237</v>
      </c>
      <c r="Q34" s="269" t="s">
        <v>135</v>
      </c>
      <c r="R34" s="269" t="s">
        <v>245</v>
      </c>
      <c r="S34" s="218">
        <f t="shared" si="1"/>
        <v>0.5</v>
      </c>
      <c r="T34" s="218">
        <f>IF($L34='11 FORMULAS'!$D$51,$C$8-($C$8*$S$8),$C$8)</f>
        <v>0.44999999999999996</v>
      </c>
      <c r="U34" s="218" t="str">
        <f>IF($L34='11 FORMULAS'!$D$53,$D$32-($D$32*$S$32),$D$32)</f>
        <v/>
      </c>
      <c r="V34" s="520"/>
      <c r="W34" s="521"/>
      <c r="X34" s="33"/>
      <c r="Y34" s="216"/>
      <c r="Z34" s="217"/>
      <c r="AA34" s="217"/>
    </row>
    <row r="35" spans="1:27" ht="29.45" customHeight="1" thickBot="1" x14ac:dyDescent="0.3">
      <c r="A35" s="500"/>
      <c r="B35" s="443"/>
      <c r="C35" s="475"/>
      <c r="D35" s="478"/>
      <c r="E35" s="266">
        <v>4</v>
      </c>
      <c r="F35" s="245"/>
      <c r="G35" s="188"/>
      <c r="H35" s="188"/>
      <c r="I35" s="214" t="str">
        <f t="shared" si="0"/>
        <v xml:space="preserve">  </v>
      </c>
      <c r="J35" s="188" t="s">
        <v>131</v>
      </c>
      <c r="K35" s="218">
        <f>+IFERROR(VLOOKUP($J35,'11 FORMULAS'!$B$51:$C$53,2,0),"")</f>
        <v>0.25</v>
      </c>
      <c r="L35" s="218" t="str">
        <f>+IFERROR(VLOOKUP($J35,'11 FORMULAS'!$B$51:$D$53,3,0),"")</f>
        <v>Probabilidad</v>
      </c>
      <c r="M35" s="267" t="s">
        <v>132</v>
      </c>
      <c r="N35" s="268">
        <f>+IFERROR(VLOOKUP($M35,'11 FORMULAS'!$B$54:$C$55,2,0),"")</f>
        <v>0.25</v>
      </c>
      <c r="O35" s="269" t="s">
        <v>144</v>
      </c>
      <c r="P35" s="269" t="s">
        <v>237</v>
      </c>
      <c r="Q35" s="269" t="s">
        <v>135</v>
      </c>
      <c r="R35" s="269" t="s">
        <v>245</v>
      </c>
      <c r="S35" s="218">
        <f t="shared" si="1"/>
        <v>0.5</v>
      </c>
      <c r="T35" s="218">
        <f>IF($L35='11 FORMULAS'!$D$51,$C$8-($C$8*$S$8),$C$8)</f>
        <v>0.44999999999999996</v>
      </c>
      <c r="U35" s="218" t="str">
        <f>IF($L35='11 FORMULAS'!$D$53,$D$32-($D$32*$S$32),$D$32)</f>
        <v/>
      </c>
      <c r="V35" s="513"/>
      <c r="W35" s="516"/>
      <c r="X35" s="33"/>
      <c r="Y35" s="216"/>
      <c r="Z35" s="217"/>
      <c r="AA35" s="217"/>
    </row>
    <row r="36" spans="1:27" ht="29.45" customHeight="1" thickBot="1" x14ac:dyDescent="0.3">
      <c r="A36" s="500"/>
      <c r="B36" s="443"/>
      <c r="C36" s="475"/>
      <c r="D36" s="478"/>
      <c r="E36" s="266">
        <v>5</v>
      </c>
      <c r="F36" s="245"/>
      <c r="G36" s="188"/>
      <c r="H36" s="188"/>
      <c r="I36" s="214" t="str">
        <f t="shared" si="0"/>
        <v xml:space="preserve">  </v>
      </c>
      <c r="J36" s="188" t="s">
        <v>131</v>
      </c>
      <c r="K36" s="218">
        <f>+IFERROR(VLOOKUP($J36,'11 FORMULAS'!$B$51:$C$53,2,0),"")</f>
        <v>0.25</v>
      </c>
      <c r="L36" s="218" t="str">
        <f>+IFERROR(VLOOKUP($J36,'11 FORMULAS'!$B$51:$D$53,3,0),"")</f>
        <v>Probabilidad</v>
      </c>
      <c r="M36" s="267" t="s">
        <v>132</v>
      </c>
      <c r="N36" s="268">
        <f>+IFERROR(VLOOKUP($M36,'11 FORMULAS'!$B$54:$C$55,2,0),"")</f>
        <v>0.25</v>
      </c>
      <c r="O36" s="269" t="s">
        <v>144</v>
      </c>
      <c r="P36" s="269" t="s">
        <v>237</v>
      </c>
      <c r="Q36" s="269" t="s">
        <v>135</v>
      </c>
      <c r="R36" s="269" t="s">
        <v>245</v>
      </c>
      <c r="S36" s="218">
        <f t="shared" si="1"/>
        <v>0.5</v>
      </c>
      <c r="T36" s="218">
        <f>IF($L36='11 FORMULAS'!$D$51,$C$8-($C$8*$S$8),$C$8)</f>
        <v>0.44999999999999996</v>
      </c>
      <c r="U36" s="218" t="str">
        <f>IF($L36='11 FORMULAS'!$D$53,$D$32-($D$32*$S$32),$D$32)</f>
        <v/>
      </c>
      <c r="V36" s="513"/>
      <c r="W36" s="516"/>
      <c r="X36" s="33"/>
      <c r="Y36" s="216"/>
      <c r="Z36" s="217"/>
      <c r="AA36" s="217"/>
    </row>
    <row r="37" spans="1:27" ht="29.45" customHeight="1" thickBot="1" x14ac:dyDescent="0.3">
      <c r="A37" s="501"/>
      <c r="B37" s="503"/>
      <c r="C37" s="476"/>
      <c r="D37" s="479"/>
      <c r="E37" s="266">
        <v>6</v>
      </c>
      <c r="F37" s="248"/>
      <c r="G37" s="189"/>
      <c r="H37" s="189"/>
      <c r="I37" s="214" t="str">
        <f t="shared" si="0"/>
        <v xml:space="preserve">  </v>
      </c>
      <c r="J37" s="188" t="s">
        <v>131</v>
      </c>
      <c r="K37" s="218">
        <f>+IFERROR(VLOOKUP($J37,'11 FORMULAS'!$B$51:$C$53,2,0),"")</f>
        <v>0.25</v>
      </c>
      <c r="L37" s="218" t="str">
        <f>+IFERROR(VLOOKUP($J37,'11 FORMULAS'!$B$51:$D$53,3,0),"")</f>
        <v>Probabilidad</v>
      </c>
      <c r="M37" s="267" t="s">
        <v>132</v>
      </c>
      <c r="N37" s="268">
        <f>+IFERROR(VLOOKUP($M37,'11 FORMULAS'!$B$54:$C$55,2,0),"")</f>
        <v>0.25</v>
      </c>
      <c r="O37" s="269" t="s">
        <v>144</v>
      </c>
      <c r="P37" s="269" t="s">
        <v>237</v>
      </c>
      <c r="Q37" s="269" t="s">
        <v>135</v>
      </c>
      <c r="R37" s="269" t="s">
        <v>245</v>
      </c>
      <c r="S37" s="218">
        <f t="shared" si="1"/>
        <v>0.5</v>
      </c>
      <c r="T37" s="218">
        <f>IF($L37='11 FORMULAS'!$D$51,$C$8-($C$8*$S$8),$C$8)</f>
        <v>0.44999999999999996</v>
      </c>
      <c r="U37" s="218" t="str">
        <f>IF($L37='11 FORMULAS'!$D$53,$D$32-($D$32*$S$32),$D$32)</f>
        <v/>
      </c>
      <c r="V37" s="514"/>
      <c r="W37" s="517"/>
      <c r="X37" s="33"/>
    </row>
    <row r="38" spans="1:27" ht="29.45" customHeight="1" thickBot="1" x14ac:dyDescent="0.3">
      <c r="A38" s="498" t="str">
        <f>'2 CONTEXTO E IDENTIFICACIÓN'!A14</f>
        <v>R6</v>
      </c>
      <c r="B38" s="502" t="str">
        <f>+'2 CONTEXTO E IDENTIFICACIÓN'!J14</f>
        <v xml:space="preserve"> por a causa de </v>
      </c>
      <c r="C38" s="474" t="str">
        <f>+'3 PROBABIL E IMPACTO INHERENTE'!E14</f>
        <v/>
      </c>
      <c r="D38" s="477" t="str">
        <f>+'3 PROBABIL E IMPACTO INHERENTE'!M14</f>
        <v/>
      </c>
      <c r="E38" s="266">
        <v>1</v>
      </c>
      <c r="F38" s="246"/>
      <c r="G38" s="40"/>
      <c r="H38" s="40"/>
      <c r="I38" s="214" t="str">
        <f t="shared" si="0"/>
        <v xml:space="preserve">  </v>
      </c>
      <c r="J38" s="188" t="s">
        <v>131</v>
      </c>
      <c r="K38" s="218">
        <f>+IFERROR(VLOOKUP($J38,'11 FORMULAS'!$B$51:$C$53,2,0),"")</f>
        <v>0.25</v>
      </c>
      <c r="L38" s="218" t="str">
        <f>+IFERROR(VLOOKUP($J38,'11 FORMULAS'!$B$51:$D$53,3,0),"")</f>
        <v>Probabilidad</v>
      </c>
      <c r="M38" s="267" t="s">
        <v>132</v>
      </c>
      <c r="N38" s="268">
        <f>+IFERROR(VLOOKUP($M38,'11 FORMULAS'!$B$54:$C$55,2,0),"")</f>
        <v>0.25</v>
      </c>
      <c r="O38" s="269" t="s">
        <v>144</v>
      </c>
      <c r="P38" s="269" t="s">
        <v>237</v>
      </c>
      <c r="Q38" s="269" t="s">
        <v>135</v>
      </c>
      <c r="R38" s="269" t="s">
        <v>245</v>
      </c>
      <c r="S38" s="218">
        <f t="shared" si="1"/>
        <v>0.5</v>
      </c>
      <c r="T38" s="218">
        <f>IF($L38='11 FORMULAS'!$D$51,$C$8-($C$8*$S$8),$C$8)</f>
        <v>0.44999999999999996</v>
      </c>
      <c r="U38" s="218" t="str">
        <f>IF($L38='11 FORMULAS'!$D$53,$D$38-($D$38*$S$38),$D$38)</f>
        <v/>
      </c>
      <c r="V38" s="512">
        <f>+IF(T43="","",T43)</f>
        <v>0.44999999999999996</v>
      </c>
      <c r="W38" s="515" t="str">
        <f>+IF(U43="","",U43)</f>
        <v/>
      </c>
      <c r="X38" s="33"/>
      <c r="Y38" s="216"/>
      <c r="Z38" s="217"/>
      <c r="AA38" s="217"/>
    </row>
    <row r="39" spans="1:27" ht="29.45" customHeight="1" thickBot="1" x14ac:dyDescent="0.3">
      <c r="A39" s="499"/>
      <c r="B39" s="444"/>
      <c r="C39" s="504"/>
      <c r="D39" s="505"/>
      <c r="E39" s="266">
        <v>2</v>
      </c>
      <c r="F39" s="244"/>
      <c r="G39" s="241"/>
      <c r="H39" s="241"/>
      <c r="I39" s="214" t="str">
        <f t="shared" si="0"/>
        <v xml:space="preserve">  </v>
      </c>
      <c r="J39" s="188" t="s">
        <v>131</v>
      </c>
      <c r="K39" s="218">
        <f>+IFERROR(VLOOKUP($J39,'11 FORMULAS'!$B$51:$C$53,2,0),"")</f>
        <v>0.25</v>
      </c>
      <c r="L39" s="218" t="str">
        <f>+IFERROR(VLOOKUP($J39,'11 FORMULAS'!$B$51:$D$53,3,0),"")</f>
        <v>Probabilidad</v>
      </c>
      <c r="M39" s="267" t="s">
        <v>132</v>
      </c>
      <c r="N39" s="268">
        <f>+IFERROR(VLOOKUP($M39,'11 FORMULAS'!$B$54:$C$55,2,0),"")</f>
        <v>0.25</v>
      </c>
      <c r="O39" s="269" t="s">
        <v>144</v>
      </c>
      <c r="P39" s="269" t="s">
        <v>237</v>
      </c>
      <c r="Q39" s="269" t="s">
        <v>135</v>
      </c>
      <c r="R39" s="269" t="s">
        <v>245</v>
      </c>
      <c r="S39" s="218">
        <f t="shared" si="1"/>
        <v>0.5</v>
      </c>
      <c r="T39" s="218">
        <f>IF($L39='11 FORMULAS'!$D$51,$C$8-($C$8*$S$8),$C$8)</f>
        <v>0.44999999999999996</v>
      </c>
      <c r="U39" s="218" t="str">
        <f>IF($L39='11 FORMULAS'!$D$53,$D$38-($D$38*$S$38),$D$38)</f>
        <v/>
      </c>
      <c r="V39" s="520"/>
      <c r="W39" s="521"/>
      <c r="X39" s="33"/>
      <c r="Y39" s="216"/>
      <c r="Z39" s="217"/>
      <c r="AA39" s="217"/>
    </row>
    <row r="40" spans="1:27" ht="29.45" customHeight="1" thickBot="1" x14ac:dyDescent="0.3">
      <c r="A40" s="499"/>
      <c r="B40" s="444"/>
      <c r="C40" s="504"/>
      <c r="D40" s="505"/>
      <c r="E40" s="266">
        <v>3</v>
      </c>
      <c r="F40" s="244"/>
      <c r="G40" s="241"/>
      <c r="H40" s="241"/>
      <c r="I40" s="214" t="str">
        <f t="shared" si="0"/>
        <v xml:space="preserve">  </v>
      </c>
      <c r="J40" s="188" t="s">
        <v>131</v>
      </c>
      <c r="K40" s="218">
        <f>+IFERROR(VLOOKUP($J40,'11 FORMULAS'!$B$51:$C$53,2,0),"")</f>
        <v>0.25</v>
      </c>
      <c r="L40" s="218" t="str">
        <f>+IFERROR(VLOOKUP($J40,'11 FORMULAS'!$B$51:$D$53,3,0),"")</f>
        <v>Probabilidad</v>
      </c>
      <c r="M40" s="267" t="s">
        <v>132</v>
      </c>
      <c r="N40" s="268">
        <f>+IFERROR(VLOOKUP($M40,'11 FORMULAS'!$B$54:$C$55,2,0),"")</f>
        <v>0.25</v>
      </c>
      <c r="O40" s="269" t="s">
        <v>144</v>
      </c>
      <c r="P40" s="269" t="s">
        <v>237</v>
      </c>
      <c r="Q40" s="269" t="s">
        <v>135</v>
      </c>
      <c r="R40" s="269" t="s">
        <v>245</v>
      </c>
      <c r="S40" s="218">
        <f t="shared" si="1"/>
        <v>0.5</v>
      </c>
      <c r="T40" s="218">
        <f>IF($L40='11 FORMULAS'!$D$51,$C$8-($C$8*$S$8),$C$8)</f>
        <v>0.44999999999999996</v>
      </c>
      <c r="U40" s="218" t="str">
        <f>IF($L40='11 FORMULAS'!$D$53,$D$38-($D$38*$S$38),$D$38)</f>
        <v/>
      </c>
      <c r="V40" s="520"/>
      <c r="W40" s="521"/>
      <c r="X40" s="33"/>
      <c r="Y40" s="216"/>
      <c r="Z40" s="217"/>
      <c r="AA40" s="217"/>
    </row>
    <row r="41" spans="1:27" ht="29.45" customHeight="1" thickBot="1" x14ac:dyDescent="0.3">
      <c r="A41" s="500"/>
      <c r="B41" s="443"/>
      <c r="C41" s="475"/>
      <c r="D41" s="478"/>
      <c r="E41" s="266">
        <v>4</v>
      </c>
      <c r="F41" s="245"/>
      <c r="G41" s="188"/>
      <c r="H41" s="188"/>
      <c r="I41" s="214" t="str">
        <f t="shared" si="0"/>
        <v xml:space="preserve">  </v>
      </c>
      <c r="J41" s="188" t="s">
        <v>131</v>
      </c>
      <c r="K41" s="218">
        <f>+IFERROR(VLOOKUP($J41,'11 FORMULAS'!$B$51:$C$53,2,0),"")</f>
        <v>0.25</v>
      </c>
      <c r="L41" s="218" t="str">
        <f>+IFERROR(VLOOKUP($J41,'11 FORMULAS'!$B$51:$D$53,3,0),"")</f>
        <v>Probabilidad</v>
      </c>
      <c r="M41" s="267" t="s">
        <v>132</v>
      </c>
      <c r="N41" s="268">
        <f>+IFERROR(VLOOKUP($M41,'11 FORMULAS'!$B$54:$C$55,2,0),"")</f>
        <v>0.25</v>
      </c>
      <c r="O41" s="269" t="s">
        <v>144</v>
      </c>
      <c r="P41" s="269" t="s">
        <v>237</v>
      </c>
      <c r="Q41" s="269" t="s">
        <v>135</v>
      </c>
      <c r="R41" s="269" t="s">
        <v>245</v>
      </c>
      <c r="S41" s="218">
        <f t="shared" si="1"/>
        <v>0.5</v>
      </c>
      <c r="T41" s="218">
        <f>IF($L41='11 FORMULAS'!$D$51,$C$8-($C$8*$S$8),$C$8)</f>
        <v>0.44999999999999996</v>
      </c>
      <c r="U41" s="218" t="str">
        <f>IF($L41='11 FORMULAS'!$D$53,$D$38-($D$38*$S$38),$D$38)</f>
        <v/>
      </c>
      <c r="V41" s="513"/>
      <c r="W41" s="516"/>
      <c r="X41" s="33"/>
      <c r="Y41" s="216"/>
      <c r="Z41" s="217"/>
      <c r="AA41" s="217"/>
    </row>
    <row r="42" spans="1:27" ht="29.45" customHeight="1" thickBot="1" x14ac:dyDescent="0.3">
      <c r="A42" s="500"/>
      <c r="B42" s="443"/>
      <c r="C42" s="475"/>
      <c r="D42" s="478"/>
      <c r="E42" s="266">
        <v>5</v>
      </c>
      <c r="F42" s="245"/>
      <c r="G42" s="188"/>
      <c r="H42" s="188"/>
      <c r="I42" s="214" t="str">
        <f t="shared" si="0"/>
        <v xml:space="preserve">  </v>
      </c>
      <c r="J42" s="188" t="s">
        <v>131</v>
      </c>
      <c r="K42" s="218">
        <f>+IFERROR(VLOOKUP($J42,'11 FORMULAS'!$B$51:$C$53,2,0),"")</f>
        <v>0.25</v>
      </c>
      <c r="L42" s="218" t="str">
        <f>+IFERROR(VLOOKUP($J42,'11 FORMULAS'!$B$51:$D$53,3,0),"")</f>
        <v>Probabilidad</v>
      </c>
      <c r="M42" s="267" t="s">
        <v>132</v>
      </c>
      <c r="N42" s="268">
        <f>+IFERROR(VLOOKUP($M42,'11 FORMULAS'!$B$54:$C$55,2,0),"")</f>
        <v>0.25</v>
      </c>
      <c r="O42" s="269" t="s">
        <v>144</v>
      </c>
      <c r="P42" s="269" t="s">
        <v>237</v>
      </c>
      <c r="Q42" s="269" t="s">
        <v>135</v>
      </c>
      <c r="R42" s="269" t="s">
        <v>245</v>
      </c>
      <c r="S42" s="218">
        <f t="shared" si="1"/>
        <v>0.5</v>
      </c>
      <c r="T42" s="218">
        <f>IF($L42='11 FORMULAS'!$D$51,$C$8-($C$8*$S$8),$C$8)</f>
        <v>0.44999999999999996</v>
      </c>
      <c r="U42" s="218" t="str">
        <f>IF($L42='11 FORMULAS'!$D$53,$D$38-($D$38*$S$38),$D$38)</f>
        <v/>
      </c>
      <c r="V42" s="513"/>
      <c r="W42" s="516"/>
      <c r="X42" s="33"/>
      <c r="Y42" s="216"/>
      <c r="Z42" s="217"/>
      <c r="AA42" s="217"/>
    </row>
    <row r="43" spans="1:27" ht="29.45" customHeight="1" thickBot="1" x14ac:dyDescent="0.3">
      <c r="A43" s="501"/>
      <c r="B43" s="503"/>
      <c r="C43" s="476"/>
      <c r="D43" s="479"/>
      <c r="E43" s="270">
        <v>6</v>
      </c>
      <c r="F43" s="248"/>
      <c r="G43" s="189"/>
      <c r="H43" s="189"/>
      <c r="I43" s="214" t="str">
        <f t="shared" si="0"/>
        <v xml:space="preserve">  </v>
      </c>
      <c r="J43" s="188" t="s">
        <v>131</v>
      </c>
      <c r="K43" s="218">
        <f>+IFERROR(VLOOKUP($J43,'11 FORMULAS'!$B$51:$C$53,2,0),"")</f>
        <v>0.25</v>
      </c>
      <c r="L43" s="218" t="str">
        <f>+IFERROR(VLOOKUP($J43,'11 FORMULAS'!$B$51:$D$53,3,0),"")</f>
        <v>Probabilidad</v>
      </c>
      <c r="M43" s="267" t="s">
        <v>132</v>
      </c>
      <c r="N43" s="268">
        <f>+IFERROR(VLOOKUP($M43,'11 FORMULAS'!$B$54:$C$55,2,0),"")</f>
        <v>0.25</v>
      </c>
      <c r="O43" s="269" t="s">
        <v>144</v>
      </c>
      <c r="P43" s="269" t="s">
        <v>237</v>
      </c>
      <c r="Q43" s="269" t="s">
        <v>135</v>
      </c>
      <c r="R43" s="269" t="s">
        <v>245</v>
      </c>
      <c r="S43" s="218">
        <f t="shared" si="1"/>
        <v>0.5</v>
      </c>
      <c r="T43" s="218">
        <f>IF($L43='11 FORMULAS'!$D$51,$C$8-($C$8*$S$8),$C$8)</f>
        <v>0.44999999999999996</v>
      </c>
      <c r="U43" s="218" t="str">
        <f>IF($L43='11 FORMULAS'!$D$53,$D$38-($D$38*$S$38),$D$38)</f>
        <v/>
      </c>
      <c r="V43" s="514"/>
      <c r="W43" s="517"/>
      <c r="X43" s="33"/>
    </row>
    <row r="44" spans="1:27" ht="29.45" customHeight="1" thickBot="1" x14ac:dyDescent="0.3">
      <c r="A44" s="498" t="str">
        <f>'2 CONTEXTO E IDENTIFICACIÓN'!A15</f>
        <v>R7</v>
      </c>
      <c r="B44" s="502" t="str">
        <f>+'2 CONTEXTO E IDENTIFICACIÓN'!J15</f>
        <v xml:space="preserve"> por a causa de </v>
      </c>
      <c r="C44" s="474" t="str">
        <f>+'3 PROBABIL E IMPACTO INHERENTE'!E15</f>
        <v/>
      </c>
      <c r="D44" s="477" t="str">
        <f>+'3 PROBABIL E IMPACTO INHERENTE'!M15</f>
        <v/>
      </c>
      <c r="E44" s="271">
        <v>1</v>
      </c>
      <c r="F44" s="246"/>
      <c r="G44" s="40"/>
      <c r="H44" s="40"/>
      <c r="I44" s="214" t="str">
        <f t="shared" si="0"/>
        <v xml:space="preserve">  </v>
      </c>
      <c r="J44" s="188" t="s">
        <v>131</v>
      </c>
      <c r="K44" s="218">
        <f>+IFERROR(VLOOKUP($J44,'11 FORMULAS'!$B$51:$C$53,2,0),"")</f>
        <v>0.25</v>
      </c>
      <c r="L44" s="218" t="str">
        <f>+IFERROR(VLOOKUP($J44,'11 FORMULAS'!$B$51:$D$53,3,0),"")</f>
        <v>Probabilidad</v>
      </c>
      <c r="M44" s="267" t="s">
        <v>132</v>
      </c>
      <c r="N44" s="268">
        <f>+IFERROR(VLOOKUP($M44,'11 FORMULAS'!$B$54:$C$55,2,0),"")</f>
        <v>0.25</v>
      </c>
      <c r="O44" s="269" t="s">
        <v>144</v>
      </c>
      <c r="P44" s="269" t="s">
        <v>237</v>
      </c>
      <c r="Q44" s="269" t="s">
        <v>135</v>
      </c>
      <c r="R44" s="269" t="s">
        <v>245</v>
      </c>
      <c r="S44" s="218">
        <f t="shared" si="1"/>
        <v>0.5</v>
      </c>
      <c r="T44" s="218">
        <f>IF($L44='11 FORMULAS'!$D$51,$C$8-($C$8*$S$8),$C$8)</f>
        <v>0.44999999999999996</v>
      </c>
      <c r="U44" s="218" t="str">
        <f>IF($L44='11 FORMULAS'!$D$53,$D$44-($D$44*$S$44),$D$44)</f>
        <v/>
      </c>
      <c r="V44" s="512">
        <f>+IF(T49="","",T49)</f>
        <v>0.44999999999999996</v>
      </c>
      <c r="W44" s="515" t="str">
        <f>+IF(U49="","",U49)</f>
        <v/>
      </c>
      <c r="X44" s="33"/>
      <c r="Y44" s="216"/>
      <c r="Z44" s="217"/>
      <c r="AA44" s="217"/>
    </row>
    <row r="45" spans="1:27" ht="29.45" customHeight="1" thickBot="1" x14ac:dyDescent="0.3">
      <c r="A45" s="500"/>
      <c r="B45" s="443"/>
      <c r="C45" s="475"/>
      <c r="D45" s="478"/>
      <c r="E45" s="266">
        <v>2</v>
      </c>
      <c r="F45" s="245"/>
      <c r="G45" s="188"/>
      <c r="H45" s="188"/>
      <c r="I45" s="214" t="str">
        <f t="shared" si="0"/>
        <v xml:space="preserve">  </v>
      </c>
      <c r="J45" s="188" t="s">
        <v>131</v>
      </c>
      <c r="K45" s="218">
        <f>+IFERROR(VLOOKUP($J45,'11 FORMULAS'!$B$51:$C$53,2,0),"")</f>
        <v>0.25</v>
      </c>
      <c r="L45" s="218" t="str">
        <f>+IFERROR(VLOOKUP($J45,'11 FORMULAS'!$B$51:$D$53,3,0),"")</f>
        <v>Probabilidad</v>
      </c>
      <c r="M45" s="267" t="s">
        <v>132</v>
      </c>
      <c r="N45" s="268">
        <f>+IFERROR(VLOOKUP($M45,'11 FORMULAS'!$B$54:$C$55,2,0),"")</f>
        <v>0.25</v>
      </c>
      <c r="O45" s="269" t="s">
        <v>144</v>
      </c>
      <c r="P45" s="269" t="s">
        <v>237</v>
      </c>
      <c r="Q45" s="269" t="s">
        <v>135</v>
      </c>
      <c r="R45" s="269" t="s">
        <v>245</v>
      </c>
      <c r="S45" s="218">
        <f t="shared" si="1"/>
        <v>0.5</v>
      </c>
      <c r="T45" s="218">
        <f>IF($L45='11 FORMULAS'!$D$51,$C$8-($C$8*$S$8),$C$8)</f>
        <v>0.44999999999999996</v>
      </c>
      <c r="U45" s="218" t="str">
        <f>IF($L45='11 FORMULAS'!$D$53,$D$44-($D$44*$S$44),$D$44)</f>
        <v/>
      </c>
      <c r="V45" s="513"/>
      <c r="W45" s="516"/>
      <c r="X45" s="33"/>
      <c r="Y45" s="216"/>
      <c r="Z45" s="217"/>
      <c r="AA45" s="217"/>
    </row>
    <row r="46" spans="1:27" ht="29.45" customHeight="1" thickBot="1" x14ac:dyDescent="0.3">
      <c r="A46" s="500"/>
      <c r="B46" s="443"/>
      <c r="C46" s="475"/>
      <c r="D46" s="478"/>
      <c r="E46" s="266">
        <v>3</v>
      </c>
      <c r="F46" s="245"/>
      <c r="G46" s="188"/>
      <c r="H46" s="188"/>
      <c r="I46" s="214" t="str">
        <f t="shared" si="0"/>
        <v xml:space="preserve">  </v>
      </c>
      <c r="J46" s="188" t="s">
        <v>131</v>
      </c>
      <c r="K46" s="218">
        <f>+IFERROR(VLOOKUP($J46,'11 FORMULAS'!$B$51:$C$53,2,0),"")</f>
        <v>0.25</v>
      </c>
      <c r="L46" s="218" t="str">
        <f>+IFERROR(VLOOKUP($J46,'11 FORMULAS'!$B$51:$D$53,3,0),"")</f>
        <v>Probabilidad</v>
      </c>
      <c r="M46" s="267" t="s">
        <v>132</v>
      </c>
      <c r="N46" s="268">
        <f>+IFERROR(VLOOKUP($M46,'11 FORMULAS'!$B$54:$C$55,2,0),"")</f>
        <v>0.25</v>
      </c>
      <c r="O46" s="269" t="s">
        <v>144</v>
      </c>
      <c r="P46" s="269" t="s">
        <v>237</v>
      </c>
      <c r="Q46" s="269" t="s">
        <v>135</v>
      </c>
      <c r="R46" s="269" t="s">
        <v>245</v>
      </c>
      <c r="S46" s="218">
        <f t="shared" si="1"/>
        <v>0.5</v>
      </c>
      <c r="T46" s="218">
        <f>IF($L46='11 FORMULAS'!$D$51,$C$8-($C$8*$S$8),$C$8)</f>
        <v>0.44999999999999996</v>
      </c>
      <c r="U46" s="218" t="str">
        <f>IF($L46='11 FORMULAS'!$D$53,$D$44-($D$44*$S$44),$D$44)</f>
        <v/>
      </c>
      <c r="V46" s="513"/>
      <c r="W46" s="516"/>
      <c r="X46" s="33"/>
      <c r="Y46" s="216"/>
      <c r="Z46" s="217"/>
      <c r="AA46" s="217"/>
    </row>
    <row r="47" spans="1:27" ht="29.45" customHeight="1" thickBot="1" x14ac:dyDescent="0.3">
      <c r="A47" s="500"/>
      <c r="B47" s="443"/>
      <c r="C47" s="475"/>
      <c r="D47" s="478"/>
      <c r="E47" s="266">
        <v>4</v>
      </c>
      <c r="F47" s="245"/>
      <c r="G47" s="188"/>
      <c r="H47" s="188"/>
      <c r="I47" s="214" t="str">
        <f t="shared" si="0"/>
        <v xml:space="preserve">  </v>
      </c>
      <c r="J47" s="188" t="s">
        <v>131</v>
      </c>
      <c r="K47" s="218">
        <f>+IFERROR(VLOOKUP($J47,'11 FORMULAS'!$B$51:$C$53,2,0),"")</f>
        <v>0.25</v>
      </c>
      <c r="L47" s="218" t="str">
        <f>+IFERROR(VLOOKUP($J47,'11 FORMULAS'!$B$51:$D$53,3,0),"")</f>
        <v>Probabilidad</v>
      </c>
      <c r="M47" s="267" t="s">
        <v>132</v>
      </c>
      <c r="N47" s="268">
        <f>+IFERROR(VLOOKUP($M47,'11 FORMULAS'!$B$54:$C$55,2,0),"")</f>
        <v>0.25</v>
      </c>
      <c r="O47" s="269" t="s">
        <v>144</v>
      </c>
      <c r="P47" s="269" t="s">
        <v>237</v>
      </c>
      <c r="Q47" s="269" t="s">
        <v>135</v>
      </c>
      <c r="R47" s="269" t="s">
        <v>245</v>
      </c>
      <c r="S47" s="218">
        <f t="shared" si="1"/>
        <v>0.5</v>
      </c>
      <c r="T47" s="218">
        <f>IF($L47='11 FORMULAS'!$D$51,$C$8-($C$8*$S$8),$C$8)</f>
        <v>0.44999999999999996</v>
      </c>
      <c r="U47" s="218" t="str">
        <f>IF($L47='11 FORMULAS'!$D$53,$D$44-($D$44*$S$44),$D$44)</f>
        <v/>
      </c>
      <c r="V47" s="513"/>
      <c r="W47" s="516"/>
      <c r="X47" s="33"/>
      <c r="Y47" s="216"/>
      <c r="Z47" s="217"/>
      <c r="AA47" s="217"/>
    </row>
    <row r="48" spans="1:27" ht="29.45" customHeight="1" thickBot="1" x14ac:dyDescent="0.3">
      <c r="A48" s="500"/>
      <c r="B48" s="443"/>
      <c r="C48" s="475"/>
      <c r="D48" s="478"/>
      <c r="E48" s="266">
        <v>5</v>
      </c>
      <c r="F48" s="245"/>
      <c r="G48" s="188"/>
      <c r="H48" s="188"/>
      <c r="I48" s="214" t="str">
        <f t="shared" si="0"/>
        <v xml:space="preserve">  </v>
      </c>
      <c r="J48" s="188" t="s">
        <v>131</v>
      </c>
      <c r="K48" s="218">
        <f>+IFERROR(VLOOKUP($J48,'11 FORMULAS'!$B$51:$C$53,2,0),"")</f>
        <v>0.25</v>
      </c>
      <c r="L48" s="218" t="str">
        <f>+IFERROR(VLOOKUP($J48,'11 FORMULAS'!$B$51:$D$53,3,0),"")</f>
        <v>Probabilidad</v>
      </c>
      <c r="M48" s="267" t="s">
        <v>132</v>
      </c>
      <c r="N48" s="268">
        <f>+IFERROR(VLOOKUP($M48,'11 FORMULAS'!$B$54:$C$55,2,0),"")</f>
        <v>0.25</v>
      </c>
      <c r="O48" s="269" t="s">
        <v>144</v>
      </c>
      <c r="P48" s="269" t="s">
        <v>237</v>
      </c>
      <c r="Q48" s="269" t="s">
        <v>135</v>
      </c>
      <c r="R48" s="269" t="s">
        <v>245</v>
      </c>
      <c r="S48" s="218">
        <f t="shared" si="1"/>
        <v>0.5</v>
      </c>
      <c r="T48" s="218">
        <f>IF($L48='11 FORMULAS'!$D$51,$C$8-($C$8*$S$8),$C$8)</f>
        <v>0.44999999999999996</v>
      </c>
      <c r="U48" s="218" t="str">
        <f>IF($L48='11 FORMULAS'!$D$53,$D$44-($D$44*$S$44),$D$44)</f>
        <v/>
      </c>
      <c r="V48" s="513"/>
      <c r="W48" s="516"/>
      <c r="X48" s="33"/>
      <c r="Y48" s="216"/>
      <c r="Z48" s="217"/>
      <c r="AA48" s="217"/>
    </row>
    <row r="49" spans="1:27" ht="29.45" customHeight="1" thickBot="1" x14ac:dyDescent="0.3">
      <c r="A49" s="501"/>
      <c r="B49" s="503"/>
      <c r="C49" s="476"/>
      <c r="D49" s="479"/>
      <c r="E49" s="270">
        <v>6</v>
      </c>
      <c r="F49" s="248"/>
      <c r="G49" s="189"/>
      <c r="H49" s="189"/>
      <c r="I49" s="214" t="str">
        <f t="shared" si="0"/>
        <v xml:space="preserve">  </v>
      </c>
      <c r="J49" s="188" t="s">
        <v>131</v>
      </c>
      <c r="K49" s="218">
        <f>+IFERROR(VLOOKUP($J49,'11 FORMULAS'!$B$51:$C$53,2,0),"")</f>
        <v>0.25</v>
      </c>
      <c r="L49" s="218" t="str">
        <f>+IFERROR(VLOOKUP($J49,'11 FORMULAS'!$B$51:$D$53,3,0),"")</f>
        <v>Probabilidad</v>
      </c>
      <c r="M49" s="267" t="s">
        <v>132</v>
      </c>
      <c r="N49" s="268">
        <f>+IFERROR(VLOOKUP($M49,'11 FORMULAS'!$B$54:$C$55,2,0),"")</f>
        <v>0.25</v>
      </c>
      <c r="O49" s="269" t="s">
        <v>144</v>
      </c>
      <c r="P49" s="269" t="s">
        <v>237</v>
      </c>
      <c r="Q49" s="269" t="s">
        <v>135</v>
      </c>
      <c r="R49" s="269" t="s">
        <v>245</v>
      </c>
      <c r="S49" s="218">
        <f t="shared" si="1"/>
        <v>0.5</v>
      </c>
      <c r="T49" s="218">
        <f>IF($L49='11 FORMULAS'!$D$51,$C$8-($C$8*$S$8),$C$8)</f>
        <v>0.44999999999999996</v>
      </c>
      <c r="U49" s="218" t="str">
        <f>IF($L49='11 FORMULAS'!$D$53,$D$44-($D$44*$S$44),$D$44)</f>
        <v/>
      </c>
      <c r="V49" s="514"/>
      <c r="W49" s="517"/>
      <c r="X49" s="33"/>
    </row>
    <row r="50" spans="1:27" ht="29.45" customHeight="1" thickBot="1" x14ac:dyDescent="0.3">
      <c r="A50" s="498" t="str">
        <f>'2 CONTEXTO E IDENTIFICACIÓN'!A16</f>
        <v>R8</v>
      </c>
      <c r="B50" s="502" t="str">
        <f>+'2 CONTEXTO E IDENTIFICACIÓN'!J16</f>
        <v xml:space="preserve"> por a causa de </v>
      </c>
      <c r="C50" s="474" t="str">
        <f>+'3 PROBABIL E IMPACTO INHERENTE'!E16</f>
        <v/>
      </c>
      <c r="D50" s="477" t="str">
        <f>+'3 PROBABIL E IMPACTO INHERENTE'!M16</f>
        <v/>
      </c>
      <c r="E50" s="271">
        <v>1</v>
      </c>
      <c r="F50" s="246"/>
      <c r="G50" s="40"/>
      <c r="H50" s="40"/>
      <c r="I50" s="214" t="str">
        <f t="shared" si="0"/>
        <v xml:space="preserve">  </v>
      </c>
      <c r="J50" s="188" t="s">
        <v>131</v>
      </c>
      <c r="K50" s="218">
        <f>+IFERROR(VLOOKUP($J50,'11 FORMULAS'!$B$51:$C$53,2,0),"")</f>
        <v>0.25</v>
      </c>
      <c r="L50" s="218" t="str">
        <f>+IFERROR(VLOOKUP($J50,'11 FORMULAS'!$B$51:$D$53,3,0),"")</f>
        <v>Probabilidad</v>
      </c>
      <c r="M50" s="267" t="s">
        <v>132</v>
      </c>
      <c r="N50" s="268">
        <f>+IFERROR(VLOOKUP($M50,'11 FORMULAS'!$B$54:$C$55,2,0),"")</f>
        <v>0.25</v>
      </c>
      <c r="O50" s="269" t="s">
        <v>144</v>
      </c>
      <c r="P50" s="269" t="s">
        <v>237</v>
      </c>
      <c r="Q50" s="269" t="s">
        <v>135</v>
      </c>
      <c r="R50" s="269" t="s">
        <v>245</v>
      </c>
      <c r="S50" s="218">
        <f t="shared" si="1"/>
        <v>0.5</v>
      </c>
      <c r="T50" s="218">
        <f>IF($L50='11 FORMULAS'!$D$51,$C$8-($C$8*$S$8),$C$8)</f>
        <v>0.44999999999999996</v>
      </c>
      <c r="U50" s="218" t="str">
        <f>IF($L50='11 FORMULAS'!$D$53,$D$50-($D$50*$S$50),$D$50)</f>
        <v/>
      </c>
      <c r="V50" s="512">
        <f>+IF(T55="","",T55)</f>
        <v>0.44999999999999996</v>
      </c>
      <c r="W50" s="515" t="str">
        <f>+IF(U55="","",U55)</f>
        <v/>
      </c>
      <c r="X50" s="33"/>
      <c r="Y50" s="216"/>
      <c r="Z50" s="217"/>
      <c r="AA50" s="217"/>
    </row>
    <row r="51" spans="1:27" ht="29.45" customHeight="1" thickBot="1" x14ac:dyDescent="0.3">
      <c r="A51" s="500"/>
      <c r="B51" s="443"/>
      <c r="C51" s="475"/>
      <c r="D51" s="478"/>
      <c r="E51" s="266">
        <v>2</v>
      </c>
      <c r="F51" s="245"/>
      <c r="G51" s="188"/>
      <c r="H51" s="188"/>
      <c r="I51" s="214" t="str">
        <f t="shared" si="0"/>
        <v xml:space="preserve">  </v>
      </c>
      <c r="J51" s="188" t="s">
        <v>131</v>
      </c>
      <c r="K51" s="218">
        <f>+IFERROR(VLOOKUP($J51,'11 FORMULAS'!$B$51:$C$53,2,0),"")</f>
        <v>0.25</v>
      </c>
      <c r="L51" s="218" t="str">
        <f>+IFERROR(VLOOKUP($J51,'11 FORMULAS'!$B$51:$D$53,3,0),"")</f>
        <v>Probabilidad</v>
      </c>
      <c r="M51" s="267" t="s">
        <v>132</v>
      </c>
      <c r="N51" s="268">
        <f>+IFERROR(VLOOKUP($M51,'11 FORMULAS'!$B$54:$C$55,2,0),"")</f>
        <v>0.25</v>
      </c>
      <c r="O51" s="269" t="s">
        <v>144</v>
      </c>
      <c r="P51" s="269" t="s">
        <v>237</v>
      </c>
      <c r="Q51" s="269" t="s">
        <v>135</v>
      </c>
      <c r="R51" s="269" t="s">
        <v>245</v>
      </c>
      <c r="S51" s="218">
        <f t="shared" si="1"/>
        <v>0.5</v>
      </c>
      <c r="T51" s="218">
        <f>IF($L51='11 FORMULAS'!$D$51,$C$8-($C$8*$S$8),$C$8)</f>
        <v>0.44999999999999996</v>
      </c>
      <c r="U51" s="218" t="str">
        <f>IF($L51='11 FORMULAS'!$D$53,$D$50-($D$50*$S$50),$D$50)</f>
        <v/>
      </c>
      <c r="V51" s="513"/>
      <c r="W51" s="516"/>
      <c r="X51" s="33"/>
      <c r="Y51" s="216"/>
      <c r="Z51" s="217"/>
      <c r="AA51" s="217"/>
    </row>
    <row r="52" spans="1:27" ht="29.45" customHeight="1" thickBot="1" x14ac:dyDescent="0.3">
      <c r="A52" s="500"/>
      <c r="B52" s="443"/>
      <c r="C52" s="475"/>
      <c r="D52" s="478"/>
      <c r="E52" s="266">
        <v>3</v>
      </c>
      <c r="F52" s="245"/>
      <c r="G52" s="188"/>
      <c r="H52" s="188"/>
      <c r="I52" s="214" t="str">
        <f t="shared" si="0"/>
        <v xml:space="preserve">  </v>
      </c>
      <c r="J52" s="188" t="s">
        <v>131</v>
      </c>
      <c r="K52" s="218">
        <f>+IFERROR(VLOOKUP($J52,'11 FORMULAS'!$B$51:$C$53,2,0),"")</f>
        <v>0.25</v>
      </c>
      <c r="L52" s="218" t="str">
        <f>+IFERROR(VLOOKUP($J52,'11 FORMULAS'!$B$51:$D$53,3,0),"")</f>
        <v>Probabilidad</v>
      </c>
      <c r="M52" s="267" t="s">
        <v>132</v>
      </c>
      <c r="N52" s="268">
        <f>+IFERROR(VLOOKUP($M52,'11 FORMULAS'!$B$54:$C$55,2,0),"")</f>
        <v>0.25</v>
      </c>
      <c r="O52" s="269" t="s">
        <v>144</v>
      </c>
      <c r="P52" s="269" t="s">
        <v>237</v>
      </c>
      <c r="Q52" s="269" t="s">
        <v>135</v>
      </c>
      <c r="R52" s="269" t="s">
        <v>245</v>
      </c>
      <c r="S52" s="218">
        <f t="shared" si="1"/>
        <v>0.5</v>
      </c>
      <c r="T52" s="218">
        <f>IF($L52='11 FORMULAS'!$D$51,$C$8-($C$8*$S$8),$C$8)</f>
        <v>0.44999999999999996</v>
      </c>
      <c r="U52" s="218" t="str">
        <f>IF($L52='11 FORMULAS'!$D$53,$D$50-($D$50*$S$50),$D$50)</f>
        <v/>
      </c>
      <c r="V52" s="513"/>
      <c r="W52" s="516"/>
      <c r="X52" s="33"/>
      <c r="Y52" s="216"/>
      <c r="Z52" s="217"/>
      <c r="AA52" s="217"/>
    </row>
    <row r="53" spans="1:27" ht="29.45" customHeight="1" thickBot="1" x14ac:dyDescent="0.3">
      <c r="A53" s="500"/>
      <c r="B53" s="443"/>
      <c r="C53" s="475"/>
      <c r="D53" s="478"/>
      <c r="E53" s="266">
        <v>4</v>
      </c>
      <c r="F53" s="245"/>
      <c r="G53" s="188"/>
      <c r="H53" s="188"/>
      <c r="I53" s="214" t="str">
        <f t="shared" si="0"/>
        <v xml:space="preserve">  </v>
      </c>
      <c r="J53" s="188" t="s">
        <v>131</v>
      </c>
      <c r="K53" s="218">
        <f>+IFERROR(VLOOKUP($J53,'11 FORMULAS'!$B$51:$C$53,2,0),"")</f>
        <v>0.25</v>
      </c>
      <c r="L53" s="218" t="str">
        <f>+IFERROR(VLOOKUP($J53,'11 FORMULAS'!$B$51:$D$53,3,0),"")</f>
        <v>Probabilidad</v>
      </c>
      <c r="M53" s="267" t="s">
        <v>132</v>
      </c>
      <c r="N53" s="268">
        <f>+IFERROR(VLOOKUP($M53,'11 FORMULAS'!$B$54:$C$55,2,0),"")</f>
        <v>0.25</v>
      </c>
      <c r="O53" s="269" t="s">
        <v>144</v>
      </c>
      <c r="P53" s="269" t="s">
        <v>237</v>
      </c>
      <c r="Q53" s="269" t="s">
        <v>135</v>
      </c>
      <c r="R53" s="269" t="s">
        <v>245</v>
      </c>
      <c r="S53" s="218">
        <f t="shared" si="1"/>
        <v>0.5</v>
      </c>
      <c r="T53" s="218">
        <f>IF($L53='11 FORMULAS'!$D$51,$C$8-($C$8*$S$8),$C$8)</f>
        <v>0.44999999999999996</v>
      </c>
      <c r="U53" s="218" t="str">
        <f>IF($L53='11 FORMULAS'!$D$53,$D$50-($D$50*$S$50),$D$50)</f>
        <v/>
      </c>
      <c r="V53" s="513"/>
      <c r="W53" s="516"/>
      <c r="X53" s="33"/>
      <c r="Y53" s="216"/>
      <c r="Z53" s="217"/>
      <c r="AA53" s="217"/>
    </row>
    <row r="54" spans="1:27" ht="29.45" customHeight="1" thickBot="1" x14ac:dyDescent="0.3">
      <c r="A54" s="500"/>
      <c r="B54" s="443"/>
      <c r="C54" s="475"/>
      <c r="D54" s="478"/>
      <c r="E54" s="266">
        <v>5</v>
      </c>
      <c r="F54" s="245"/>
      <c r="G54" s="188"/>
      <c r="H54" s="188"/>
      <c r="I54" s="214" t="str">
        <f t="shared" si="0"/>
        <v xml:space="preserve">  </v>
      </c>
      <c r="J54" s="188" t="s">
        <v>131</v>
      </c>
      <c r="K54" s="218">
        <f>+IFERROR(VLOOKUP($J54,'11 FORMULAS'!$B$51:$C$53,2,0),"")</f>
        <v>0.25</v>
      </c>
      <c r="L54" s="218" t="str">
        <f>+IFERROR(VLOOKUP($J54,'11 FORMULAS'!$B$51:$D$53,3,0),"")</f>
        <v>Probabilidad</v>
      </c>
      <c r="M54" s="267" t="s">
        <v>132</v>
      </c>
      <c r="N54" s="268">
        <f>+IFERROR(VLOOKUP($M54,'11 FORMULAS'!$B$54:$C$55,2,0),"")</f>
        <v>0.25</v>
      </c>
      <c r="O54" s="269" t="s">
        <v>144</v>
      </c>
      <c r="P54" s="269" t="s">
        <v>237</v>
      </c>
      <c r="Q54" s="269" t="s">
        <v>135</v>
      </c>
      <c r="R54" s="269" t="s">
        <v>245</v>
      </c>
      <c r="S54" s="218">
        <f t="shared" si="1"/>
        <v>0.5</v>
      </c>
      <c r="T54" s="218">
        <f>IF($L54='11 FORMULAS'!$D$51,$C$8-($C$8*$S$8),$C$8)</f>
        <v>0.44999999999999996</v>
      </c>
      <c r="U54" s="218" t="str">
        <f>IF($L54='11 FORMULAS'!$D$53,$D$50-($D$50*$S$50),$D$50)</f>
        <v/>
      </c>
      <c r="V54" s="513"/>
      <c r="W54" s="516"/>
      <c r="X54" s="33"/>
      <c r="Y54" s="216"/>
      <c r="Z54" s="217"/>
      <c r="AA54" s="217"/>
    </row>
    <row r="55" spans="1:27" ht="29.45" customHeight="1" thickBot="1" x14ac:dyDescent="0.3">
      <c r="A55" s="501"/>
      <c r="B55" s="503"/>
      <c r="C55" s="476"/>
      <c r="D55" s="479"/>
      <c r="E55" s="270">
        <v>6</v>
      </c>
      <c r="F55" s="248"/>
      <c r="G55" s="189"/>
      <c r="H55" s="189"/>
      <c r="I55" s="214" t="str">
        <f t="shared" si="0"/>
        <v xml:space="preserve">  </v>
      </c>
      <c r="J55" s="188" t="s">
        <v>131</v>
      </c>
      <c r="K55" s="218">
        <f>+IFERROR(VLOOKUP($J55,'11 FORMULAS'!$B$51:$C$53,2,0),"")</f>
        <v>0.25</v>
      </c>
      <c r="L55" s="218" t="str">
        <f>+IFERROR(VLOOKUP($J55,'11 FORMULAS'!$B$51:$D$53,3,0),"")</f>
        <v>Probabilidad</v>
      </c>
      <c r="M55" s="267" t="s">
        <v>132</v>
      </c>
      <c r="N55" s="268">
        <f>+IFERROR(VLOOKUP($M55,'11 FORMULAS'!$B$54:$C$55,2,0),"")</f>
        <v>0.25</v>
      </c>
      <c r="O55" s="269" t="s">
        <v>144</v>
      </c>
      <c r="P55" s="269" t="s">
        <v>237</v>
      </c>
      <c r="Q55" s="269" t="s">
        <v>135</v>
      </c>
      <c r="R55" s="269" t="s">
        <v>245</v>
      </c>
      <c r="S55" s="218">
        <f t="shared" si="1"/>
        <v>0.5</v>
      </c>
      <c r="T55" s="218">
        <f>IF($L55='11 FORMULAS'!$D$51,$C$8-($C$8*$S$8),$C$8)</f>
        <v>0.44999999999999996</v>
      </c>
      <c r="U55" s="218" t="str">
        <f>IF($L55='11 FORMULAS'!$D$53,$D$50-($D$50*$S$50),$D$50)</f>
        <v/>
      </c>
      <c r="V55" s="514"/>
      <c r="W55" s="517"/>
      <c r="X55" s="33"/>
    </row>
    <row r="56" spans="1:27" ht="29.45" customHeight="1" thickBot="1" x14ac:dyDescent="0.3">
      <c r="A56" s="498" t="str">
        <f>'2 CONTEXTO E IDENTIFICACIÓN'!A17</f>
        <v>R9</v>
      </c>
      <c r="B56" s="502" t="str">
        <f>+'2 CONTEXTO E IDENTIFICACIÓN'!J17</f>
        <v xml:space="preserve"> por a causa de </v>
      </c>
      <c r="C56" s="474" t="str">
        <f>+'3 PROBABIL E IMPACTO INHERENTE'!E17</f>
        <v/>
      </c>
      <c r="D56" s="477" t="str">
        <f>+'3 PROBABIL E IMPACTO INHERENTE'!M17</f>
        <v/>
      </c>
      <c r="E56" s="271">
        <v>1</v>
      </c>
      <c r="F56" s="246"/>
      <c r="G56" s="40"/>
      <c r="H56" s="40"/>
      <c r="I56" s="214" t="str">
        <f t="shared" si="0"/>
        <v xml:space="preserve">  </v>
      </c>
      <c r="J56" s="188" t="s">
        <v>131</v>
      </c>
      <c r="K56" s="218">
        <f>+IFERROR(VLOOKUP($J56,'11 FORMULAS'!$B$51:$C$53,2,0),"")</f>
        <v>0.25</v>
      </c>
      <c r="L56" s="218" t="str">
        <f>+IFERROR(VLOOKUP($J56,'11 FORMULAS'!$B$51:$D$53,3,0),"")</f>
        <v>Probabilidad</v>
      </c>
      <c r="M56" s="267" t="s">
        <v>132</v>
      </c>
      <c r="N56" s="268">
        <f>+IFERROR(VLOOKUP($M56,'11 FORMULAS'!$B$54:$C$55,2,0),"")</f>
        <v>0.25</v>
      </c>
      <c r="O56" s="269" t="s">
        <v>144</v>
      </c>
      <c r="P56" s="269" t="s">
        <v>237</v>
      </c>
      <c r="Q56" s="269" t="s">
        <v>135</v>
      </c>
      <c r="R56" s="269" t="s">
        <v>245</v>
      </c>
      <c r="S56" s="218">
        <f t="shared" si="1"/>
        <v>0.5</v>
      </c>
      <c r="T56" s="218">
        <f>IF($L56='11 FORMULAS'!$D$51,$C$8-($C$8*$S$8),$C$8)</f>
        <v>0.44999999999999996</v>
      </c>
      <c r="U56" s="218" t="str">
        <f>IF($L56='11 FORMULAS'!$D$53,$D$56-($D$56*$S$56),$D$56)</f>
        <v/>
      </c>
      <c r="V56" s="512">
        <f>+IF(T61="","",T61)</f>
        <v>0.44999999999999996</v>
      </c>
      <c r="W56" s="515" t="str">
        <f>+IF(U61="","",U61)</f>
        <v/>
      </c>
      <c r="X56" s="33"/>
      <c r="Y56" s="216"/>
      <c r="Z56" s="217"/>
      <c r="AA56" s="217"/>
    </row>
    <row r="57" spans="1:27" ht="29.45" customHeight="1" thickBot="1" x14ac:dyDescent="0.3">
      <c r="A57" s="500"/>
      <c r="B57" s="443"/>
      <c r="C57" s="475"/>
      <c r="D57" s="478"/>
      <c r="E57" s="266">
        <v>2</v>
      </c>
      <c r="F57" s="245"/>
      <c r="G57" s="188"/>
      <c r="H57" s="188"/>
      <c r="I57" s="214" t="str">
        <f t="shared" si="0"/>
        <v xml:space="preserve">  </v>
      </c>
      <c r="J57" s="188" t="s">
        <v>131</v>
      </c>
      <c r="K57" s="218">
        <f>+IFERROR(VLOOKUP($J57,'11 FORMULAS'!$B$51:$C$53,2,0),"")</f>
        <v>0.25</v>
      </c>
      <c r="L57" s="218" t="str">
        <f>+IFERROR(VLOOKUP($J57,'11 FORMULAS'!$B$51:$D$53,3,0),"")</f>
        <v>Probabilidad</v>
      </c>
      <c r="M57" s="267" t="s">
        <v>132</v>
      </c>
      <c r="N57" s="268">
        <f>+IFERROR(VLOOKUP($M57,'11 FORMULAS'!$B$54:$C$55,2,0),"")</f>
        <v>0.25</v>
      </c>
      <c r="O57" s="269" t="s">
        <v>144</v>
      </c>
      <c r="P57" s="269" t="s">
        <v>237</v>
      </c>
      <c r="Q57" s="269" t="s">
        <v>135</v>
      </c>
      <c r="R57" s="269" t="s">
        <v>245</v>
      </c>
      <c r="S57" s="218">
        <f t="shared" si="1"/>
        <v>0.5</v>
      </c>
      <c r="T57" s="218">
        <f>IF($L57='11 FORMULAS'!$D$51,$C$8-($C$8*$S$8),$C$8)</f>
        <v>0.44999999999999996</v>
      </c>
      <c r="U57" s="218" t="str">
        <f>IF($L57='11 FORMULAS'!$D$53,$D$56-($D$56*$S$56),$D$56)</f>
        <v/>
      </c>
      <c r="V57" s="513"/>
      <c r="W57" s="516"/>
      <c r="X57" s="33"/>
      <c r="Y57" s="216"/>
      <c r="Z57" s="217"/>
      <c r="AA57" s="217"/>
    </row>
    <row r="58" spans="1:27" ht="29.45" customHeight="1" thickBot="1" x14ac:dyDescent="0.3">
      <c r="A58" s="500"/>
      <c r="B58" s="443"/>
      <c r="C58" s="475"/>
      <c r="D58" s="478"/>
      <c r="E58" s="266">
        <v>3</v>
      </c>
      <c r="F58" s="245"/>
      <c r="G58" s="188"/>
      <c r="H58" s="188"/>
      <c r="I58" s="214" t="str">
        <f t="shared" si="0"/>
        <v xml:space="preserve">  </v>
      </c>
      <c r="J58" s="188" t="s">
        <v>131</v>
      </c>
      <c r="K58" s="218">
        <f>+IFERROR(VLOOKUP($J58,'11 FORMULAS'!$B$51:$C$53,2,0),"")</f>
        <v>0.25</v>
      </c>
      <c r="L58" s="218" t="str">
        <f>+IFERROR(VLOOKUP($J58,'11 FORMULAS'!$B$51:$D$53,3,0),"")</f>
        <v>Probabilidad</v>
      </c>
      <c r="M58" s="267" t="s">
        <v>132</v>
      </c>
      <c r="N58" s="268">
        <f>+IFERROR(VLOOKUP($M58,'11 FORMULAS'!$B$54:$C$55,2,0),"")</f>
        <v>0.25</v>
      </c>
      <c r="O58" s="269" t="s">
        <v>144</v>
      </c>
      <c r="P58" s="269" t="s">
        <v>237</v>
      </c>
      <c r="Q58" s="269" t="s">
        <v>135</v>
      </c>
      <c r="R58" s="269" t="s">
        <v>245</v>
      </c>
      <c r="S58" s="218">
        <f t="shared" si="1"/>
        <v>0.5</v>
      </c>
      <c r="T58" s="218">
        <f>IF($L58='11 FORMULAS'!$D$51,$C$8-($C$8*$S$8),$C$8)</f>
        <v>0.44999999999999996</v>
      </c>
      <c r="U58" s="218" t="str">
        <f>IF($L58='11 FORMULAS'!$D$53,$D$56-($D$56*$S$56),$D$56)</f>
        <v/>
      </c>
      <c r="V58" s="513"/>
      <c r="W58" s="516"/>
      <c r="X58" s="33"/>
      <c r="Y58" s="216"/>
      <c r="Z58" s="217"/>
      <c r="AA58" s="217"/>
    </row>
    <row r="59" spans="1:27" ht="29.45" customHeight="1" thickBot="1" x14ac:dyDescent="0.3">
      <c r="A59" s="500"/>
      <c r="B59" s="443"/>
      <c r="C59" s="475"/>
      <c r="D59" s="478"/>
      <c r="E59" s="266">
        <v>4</v>
      </c>
      <c r="F59" s="245"/>
      <c r="G59" s="188"/>
      <c r="H59" s="188"/>
      <c r="I59" s="214" t="str">
        <f t="shared" si="0"/>
        <v xml:space="preserve">  </v>
      </c>
      <c r="J59" s="188" t="s">
        <v>131</v>
      </c>
      <c r="K59" s="218">
        <f>+IFERROR(VLOOKUP($J59,'11 FORMULAS'!$B$51:$C$53,2,0),"")</f>
        <v>0.25</v>
      </c>
      <c r="L59" s="218" t="str">
        <f>+IFERROR(VLOOKUP($J59,'11 FORMULAS'!$B$51:$D$53,3,0),"")</f>
        <v>Probabilidad</v>
      </c>
      <c r="M59" s="267" t="s">
        <v>132</v>
      </c>
      <c r="N59" s="268">
        <f>+IFERROR(VLOOKUP($M59,'11 FORMULAS'!$B$54:$C$55,2,0),"")</f>
        <v>0.25</v>
      </c>
      <c r="O59" s="269" t="s">
        <v>144</v>
      </c>
      <c r="P59" s="269" t="s">
        <v>237</v>
      </c>
      <c r="Q59" s="269" t="s">
        <v>135</v>
      </c>
      <c r="R59" s="269" t="s">
        <v>245</v>
      </c>
      <c r="S59" s="218">
        <f t="shared" si="1"/>
        <v>0.5</v>
      </c>
      <c r="T59" s="218">
        <f>IF($L59='11 FORMULAS'!$D$51,$C$8-($C$8*$S$8),$C$8)</f>
        <v>0.44999999999999996</v>
      </c>
      <c r="U59" s="218" t="str">
        <f>IF($L59='11 FORMULAS'!$D$53,$D$56-($D$56*$S$56),$D$56)</f>
        <v/>
      </c>
      <c r="V59" s="513"/>
      <c r="W59" s="516"/>
      <c r="X59" s="33"/>
      <c r="Y59" s="216"/>
      <c r="Z59" s="217"/>
      <c r="AA59" s="217"/>
    </row>
    <row r="60" spans="1:27" ht="29.45" customHeight="1" thickBot="1" x14ac:dyDescent="0.3">
      <c r="A60" s="500"/>
      <c r="B60" s="443"/>
      <c r="C60" s="475"/>
      <c r="D60" s="478"/>
      <c r="E60" s="266">
        <v>5</v>
      </c>
      <c r="F60" s="245"/>
      <c r="G60" s="188"/>
      <c r="H60" s="188"/>
      <c r="I60" s="214" t="str">
        <f t="shared" si="0"/>
        <v xml:space="preserve">  </v>
      </c>
      <c r="J60" s="188" t="s">
        <v>131</v>
      </c>
      <c r="K60" s="218">
        <f>+IFERROR(VLOOKUP($J60,'11 FORMULAS'!$B$51:$C$53,2,0),"")</f>
        <v>0.25</v>
      </c>
      <c r="L60" s="218" t="str">
        <f>+IFERROR(VLOOKUP($J60,'11 FORMULAS'!$B$51:$D$53,3,0),"")</f>
        <v>Probabilidad</v>
      </c>
      <c r="M60" s="267" t="s">
        <v>132</v>
      </c>
      <c r="N60" s="268">
        <f>+IFERROR(VLOOKUP($M60,'11 FORMULAS'!$B$54:$C$55,2,0),"")</f>
        <v>0.25</v>
      </c>
      <c r="O60" s="269" t="s">
        <v>144</v>
      </c>
      <c r="P60" s="269" t="s">
        <v>237</v>
      </c>
      <c r="Q60" s="269" t="s">
        <v>135</v>
      </c>
      <c r="R60" s="269" t="s">
        <v>245</v>
      </c>
      <c r="S60" s="218">
        <f t="shared" si="1"/>
        <v>0.5</v>
      </c>
      <c r="T60" s="218">
        <f>IF($L60='11 FORMULAS'!$D$51,$C$8-($C$8*$S$8),$C$8)</f>
        <v>0.44999999999999996</v>
      </c>
      <c r="U60" s="218" t="str">
        <f>IF($L60='11 FORMULAS'!$D$53,$D$56-($D$56*$S$56),$D$56)</f>
        <v/>
      </c>
      <c r="V60" s="513"/>
      <c r="W60" s="516"/>
      <c r="X60" s="33"/>
      <c r="Y60" s="216"/>
      <c r="Z60" s="217"/>
      <c r="AA60" s="217"/>
    </row>
    <row r="61" spans="1:27" ht="29.45" customHeight="1" thickBot="1" x14ac:dyDescent="0.3">
      <c r="A61" s="501"/>
      <c r="B61" s="503"/>
      <c r="C61" s="476"/>
      <c r="D61" s="479"/>
      <c r="E61" s="270">
        <v>6</v>
      </c>
      <c r="F61" s="248"/>
      <c r="G61" s="189"/>
      <c r="H61" s="189"/>
      <c r="I61" s="214" t="str">
        <f t="shared" si="0"/>
        <v xml:space="preserve">  </v>
      </c>
      <c r="J61" s="188" t="s">
        <v>131</v>
      </c>
      <c r="K61" s="218">
        <f>+IFERROR(VLOOKUP($J61,'11 FORMULAS'!$B$51:$C$53,2,0),"")</f>
        <v>0.25</v>
      </c>
      <c r="L61" s="218" t="str">
        <f>+IFERROR(VLOOKUP($J61,'11 FORMULAS'!$B$51:$D$53,3,0),"")</f>
        <v>Probabilidad</v>
      </c>
      <c r="M61" s="267" t="s">
        <v>132</v>
      </c>
      <c r="N61" s="268">
        <f>+IFERROR(VLOOKUP($M61,'11 FORMULAS'!$B$54:$C$55,2,0),"")</f>
        <v>0.25</v>
      </c>
      <c r="O61" s="269" t="s">
        <v>144</v>
      </c>
      <c r="P61" s="269" t="s">
        <v>237</v>
      </c>
      <c r="Q61" s="269" t="s">
        <v>135</v>
      </c>
      <c r="R61" s="269" t="s">
        <v>245</v>
      </c>
      <c r="S61" s="218">
        <f t="shared" si="1"/>
        <v>0.5</v>
      </c>
      <c r="T61" s="218">
        <f>IF($L61='11 FORMULAS'!$D$51,$C$8-($C$8*$S$8),$C$8)</f>
        <v>0.44999999999999996</v>
      </c>
      <c r="U61" s="218" t="str">
        <f>IF($L61='11 FORMULAS'!$D$53,$D$56-($D$56*$S$56),$D$56)</f>
        <v/>
      </c>
      <c r="V61" s="514"/>
      <c r="W61" s="517"/>
      <c r="X61" s="33"/>
    </row>
    <row r="62" spans="1:27" ht="29.45" customHeight="1" thickBot="1" x14ac:dyDescent="0.3">
      <c r="A62" s="498" t="str">
        <f>'2 CONTEXTO E IDENTIFICACIÓN'!A18</f>
        <v>R10</v>
      </c>
      <c r="B62" s="502" t="str">
        <f>+'2 CONTEXTO E IDENTIFICACIÓN'!J18</f>
        <v xml:space="preserve"> por a causa de </v>
      </c>
      <c r="C62" s="474" t="str">
        <f>+'3 PROBABIL E IMPACTO INHERENTE'!E18</f>
        <v/>
      </c>
      <c r="D62" s="477" t="str">
        <f>+'3 PROBABIL E IMPACTO INHERENTE'!M18</f>
        <v/>
      </c>
      <c r="E62" s="271">
        <v>1</v>
      </c>
      <c r="F62" s="246"/>
      <c r="G62" s="40"/>
      <c r="H62" s="40"/>
      <c r="I62" s="214" t="str">
        <f t="shared" si="0"/>
        <v xml:space="preserve">  </v>
      </c>
      <c r="J62" s="188" t="s">
        <v>131</v>
      </c>
      <c r="K62" s="218">
        <f>+IFERROR(VLOOKUP($J62,'11 FORMULAS'!$B$51:$C$53,2,0),"")</f>
        <v>0.25</v>
      </c>
      <c r="L62" s="218" t="str">
        <f>+IFERROR(VLOOKUP($J62,'11 FORMULAS'!$B$51:$D$53,3,0),"")</f>
        <v>Probabilidad</v>
      </c>
      <c r="M62" s="267" t="s">
        <v>132</v>
      </c>
      <c r="N62" s="268">
        <f>+IFERROR(VLOOKUP($M62,'11 FORMULAS'!$B$54:$C$55,2,0),"")</f>
        <v>0.25</v>
      </c>
      <c r="O62" s="269" t="s">
        <v>144</v>
      </c>
      <c r="P62" s="269" t="s">
        <v>237</v>
      </c>
      <c r="Q62" s="269" t="s">
        <v>135</v>
      </c>
      <c r="R62" s="269" t="s">
        <v>245</v>
      </c>
      <c r="S62" s="218">
        <f t="shared" si="1"/>
        <v>0.5</v>
      </c>
      <c r="T62" s="218">
        <f>IF($L62='11 FORMULAS'!$D$51,$C$8-($C$8*$S$8),$C$8)</f>
        <v>0.44999999999999996</v>
      </c>
      <c r="U62" s="218" t="str">
        <f>IF($L62='11 FORMULAS'!$D$53,$D$62-($D$62*$S$62),$D$62)</f>
        <v/>
      </c>
      <c r="V62" s="512">
        <f>+IF(T67="","",T67)</f>
        <v>0.44999999999999996</v>
      </c>
      <c r="W62" s="515" t="str">
        <f>+IF(U67="","",U67)</f>
        <v/>
      </c>
      <c r="X62" s="33"/>
      <c r="Y62" s="216"/>
      <c r="Z62" s="217"/>
      <c r="AA62" s="217"/>
    </row>
    <row r="63" spans="1:27" ht="29.45" customHeight="1" thickBot="1" x14ac:dyDescent="0.3">
      <c r="A63" s="500"/>
      <c r="B63" s="443"/>
      <c r="C63" s="475"/>
      <c r="D63" s="478"/>
      <c r="E63" s="266">
        <v>2</v>
      </c>
      <c r="F63" s="245"/>
      <c r="G63" s="188"/>
      <c r="H63" s="188"/>
      <c r="I63" s="214" t="str">
        <f t="shared" si="0"/>
        <v xml:space="preserve">  </v>
      </c>
      <c r="J63" s="188" t="s">
        <v>131</v>
      </c>
      <c r="K63" s="218">
        <f>+IFERROR(VLOOKUP($J63,'11 FORMULAS'!$B$51:$C$53,2,0),"")</f>
        <v>0.25</v>
      </c>
      <c r="L63" s="218" t="str">
        <f>+IFERROR(VLOOKUP($J63,'11 FORMULAS'!$B$51:$D$53,3,0),"")</f>
        <v>Probabilidad</v>
      </c>
      <c r="M63" s="267" t="s">
        <v>132</v>
      </c>
      <c r="N63" s="268">
        <f>+IFERROR(VLOOKUP($M63,'11 FORMULAS'!$B$54:$C$55,2,0),"")</f>
        <v>0.25</v>
      </c>
      <c r="O63" s="269" t="s">
        <v>144</v>
      </c>
      <c r="P63" s="269" t="s">
        <v>237</v>
      </c>
      <c r="Q63" s="269" t="s">
        <v>135</v>
      </c>
      <c r="R63" s="269" t="s">
        <v>245</v>
      </c>
      <c r="S63" s="218">
        <f t="shared" si="1"/>
        <v>0.5</v>
      </c>
      <c r="T63" s="218">
        <f>IF($L63='11 FORMULAS'!$D$51,$C$8-($C$8*$S$8),$C$8)</f>
        <v>0.44999999999999996</v>
      </c>
      <c r="U63" s="218" t="str">
        <f>IF($L63='11 FORMULAS'!$D$53,$D$62-($D$62*$S$62),$D$62)</f>
        <v/>
      </c>
      <c r="V63" s="513"/>
      <c r="W63" s="516"/>
      <c r="X63" s="33"/>
      <c r="Y63" s="216"/>
      <c r="Z63" s="217"/>
      <c r="AA63" s="217"/>
    </row>
    <row r="64" spans="1:27" ht="29.45" customHeight="1" thickBot="1" x14ac:dyDescent="0.3">
      <c r="A64" s="500"/>
      <c r="B64" s="443"/>
      <c r="C64" s="475"/>
      <c r="D64" s="478"/>
      <c r="E64" s="266">
        <v>3</v>
      </c>
      <c r="F64" s="245"/>
      <c r="G64" s="188"/>
      <c r="H64" s="188"/>
      <c r="I64" s="214" t="str">
        <f t="shared" si="0"/>
        <v xml:space="preserve">  </v>
      </c>
      <c r="J64" s="188" t="s">
        <v>131</v>
      </c>
      <c r="K64" s="218">
        <f>+IFERROR(VLOOKUP($J64,'11 FORMULAS'!$B$51:$C$53,2,0),"")</f>
        <v>0.25</v>
      </c>
      <c r="L64" s="218" t="str">
        <f>+IFERROR(VLOOKUP($J64,'11 FORMULAS'!$B$51:$D$53,3,0),"")</f>
        <v>Probabilidad</v>
      </c>
      <c r="M64" s="267" t="s">
        <v>132</v>
      </c>
      <c r="N64" s="268">
        <f>+IFERROR(VLOOKUP($M64,'11 FORMULAS'!$B$54:$C$55,2,0),"")</f>
        <v>0.25</v>
      </c>
      <c r="O64" s="269" t="s">
        <v>144</v>
      </c>
      <c r="P64" s="269" t="s">
        <v>237</v>
      </c>
      <c r="Q64" s="269" t="s">
        <v>135</v>
      </c>
      <c r="R64" s="269" t="s">
        <v>245</v>
      </c>
      <c r="S64" s="218">
        <f t="shared" si="1"/>
        <v>0.5</v>
      </c>
      <c r="T64" s="218">
        <f>IF($L64='11 FORMULAS'!$D$51,$C$8-($C$8*$S$8),$C$8)</f>
        <v>0.44999999999999996</v>
      </c>
      <c r="U64" s="218" t="str">
        <f>IF($L64='11 FORMULAS'!$D$53,$D$62-($D$62*$S$62),$D$62)</f>
        <v/>
      </c>
      <c r="V64" s="513"/>
      <c r="W64" s="516"/>
      <c r="X64" s="33"/>
      <c r="Y64" s="216"/>
      <c r="Z64" s="217"/>
      <c r="AA64" s="217"/>
    </row>
    <row r="65" spans="1:27" ht="29.45" customHeight="1" thickBot="1" x14ac:dyDescent="0.3">
      <c r="A65" s="500"/>
      <c r="B65" s="443"/>
      <c r="C65" s="475"/>
      <c r="D65" s="478"/>
      <c r="E65" s="266">
        <v>4</v>
      </c>
      <c r="F65" s="245"/>
      <c r="G65" s="188"/>
      <c r="H65" s="188"/>
      <c r="I65" s="214" t="str">
        <f t="shared" si="0"/>
        <v xml:space="preserve">  </v>
      </c>
      <c r="J65" s="188" t="s">
        <v>131</v>
      </c>
      <c r="K65" s="218">
        <f>+IFERROR(VLOOKUP($J65,'11 FORMULAS'!$B$51:$C$53,2,0),"")</f>
        <v>0.25</v>
      </c>
      <c r="L65" s="218" t="str">
        <f>+IFERROR(VLOOKUP($J65,'11 FORMULAS'!$B$51:$D$53,3,0),"")</f>
        <v>Probabilidad</v>
      </c>
      <c r="M65" s="267" t="s">
        <v>132</v>
      </c>
      <c r="N65" s="268">
        <f>+IFERROR(VLOOKUP($M65,'11 FORMULAS'!$B$54:$C$55,2,0),"")</f>
        <v>0.25</v>
      </c>
      <c r="O65" s="269" t="s">
        <v>144</v>
      </c>
      <c r="P65" s="269" t="s">
        <v>237</v>
      </c>
      <c r="Q65" s="269" t="s">
        <v>135</v>
      </c>
      <c r="R65" s="269" t="s">
        <v>245</v>
      </c>
      <c r="S65" s="218">
        <f t="shared" si="1"/>
        <v>0.5</v>
      </c>
      <c r="T65" s="218">
        <f>IF($L65='11 FORMULAS'!$D$51,$C$8-($C$8*$S$8),$C$8)</f>
        <v>0.44999999999999996</v>
      </c>
      <c r="U65" s="218" t="str">
        <f>IF($L65='11 FORMULAS'!$D$53,$D$62-($D$62*$S$62),$D$62)</f>
        <v/>
      </c>
      <c r="V65" s="513"/>
      <c r="W65" s="516"/>
      <c r="X65" s="33"/>
      <c r="Y65" s="216"/>
      <c r="Z65" s="217"/>
      <c r="AA65" s="217"/>
    </row>
    <row r="66" spans="1:27" ht="29.45" customHeight="1" thickBot="1" x14ac:dyDescent="0.3">
      <c r="A66" s="500"/>
      <c r="B66" s="443"/>
      <c r="C66" s="475"/>
      <c r="D66" s="478"/>
      <c r="E66" s="266">
        <v>5</v>
      </c>
      <c r="F66" s="245"/>
      <c r="G66" s="188"/>
      <c r="H66" s="188"/>
      <c r="I66" s="214" t="str">
        <f t="shared" si="0"/>
        <v xml:space="preserve">  </v>
      </c>
      <c r="J66" s="188" t="s">
        <v>131</v>
      </c>
      <c r="K66" s="218">
        <f>+IFERROR(VLOOKUP($J66,'11 FORMULAS'!$B$51:$C$53,2,0),"")</f>
        <v>0.25</v>
      </c>
      <c r="L66" s="218" t="str">
        <f>+IFERROR(VLOOKUP($J66,'11 FORMULAS'!$B$51:$D$53,3,0),"")</f>
        <v>Probabilidad</v>
      </c>
      <c r="M66" s="267" t="s">
        <v>132</v>
      </c>
      <c r="N66" s="268">
        <f>+IFERROR(VLOOKUP($M66,'11 FORMULAS'!$B$54:$C$55,2,0),"")</f>
        <v>0.25</v>
      </c>
      <c r="O66" s="269" t="s">
        <v>144</v>
      </c>
      <c r="P66" s="269" t="s">
        <v>237</v>
      </c>
      <c r="Q66" s="269" t="s">
        <v>135</v>
      </c>
      <c r="R66" s="269" t="s">
        <v>245</v>
      </c>
      <c r="S66" s="218">
        <f t="shared" si="1"/>
        <v>0.5</v>
      </c>
      <c r="T66" s="218">
        <f>IF($L66='11 FORMULAS'!$D$51,$C$8-($C$8*$S$8),$C$8)</f>
        <v>0.44999999999999996</v>
      </c>
      <c r="U66" s="218" t="str">
        <f>IF($L66='11 FORMULAS'!$D$53,$D$62-($D$62*$S$62),$D$62)</f>
        <v/>
      </c>
      <c r="V66" s="513"/>
      <c r="W66" s="516"/>
      <c r="X66" s="33"/>
      <c r="Y66" s="216"/>
      <c r="Z66" s="217"/>
      <c r="AA66" s="217"/>
    </row>
    <row r="67" spans="1:27" ht="29.45" customHeight="1" thickBot="1" x14ac:dyDescent="0.3">
      <c r="A67" s="501"/>
      <c r="B67" s="503"/>
      <c r="C67" s="476"/>
      <c r="D67" s="479"/>
      <c r="E67" s="270">
        <v>6</v>
      </c>
      <c r="F67" s="248"/>
      <c r="G67" s="189"/>
      <c r="H67" s="189"/>
      <c r="I67" s="214" t="str">
        <f t="shared" si="0"/>
        <v xml:space="preserve">  </v>
      </c>
      <c r="J67" s="188" t="s">
        <v>131</v>
      </c>
      <c r="K67" s="218">
        <f>+IFERROR(VLOOKUP($J67,'11 FORMULAS'!$B$51:$C$53,2,0),"")</f>
        <v>0.25</v>
      </c>
      <c r="L67" s="218" t="str">
        <f>+IFERROR(VLOOKUP($J67,'11 FORMULAS'!$B$51:$D$53,3,0),"")</f>
        <v>Probabilidad</v>
      </c>
      <c r="M67" s="267" t="s">
        <v>132</v>
      </c>
      <c r="N67" s="268">
        <f>+IFERROR(VLOOKUP($M67,'11 FORMULAS'!$B$54:$C$55,2,0),"")</f>
        <v>0.25</v>
      </c>
      <c r="O67" s="269" t="s">
        <v>144</v>
      </c>
      <c r="P67" s="269" t="s">
        <v>237</v>
      </c>
      <c r="Q67" s="269" t="s">
        <v>135</v>
      </c>
      <c r="R67" s="269" t="s">
        <v>245</v>
      </c>
      <c r="S67" s="218">
        <f t="shared" si="1"/>
        <v>0.5</v>
      </c>
      <c r="T67" s="218">
        <f>IF($L67='11 FORMULAS'!$D$51,$C$8-($C$8*$S$8),$C$8)</f>
        <v>0.44999999999999996</v>
      </c>
      <c r="U67" s="218" t="str">
        <f>IF($L67='11 FORMULAS'!$D$53,$D$62-($D$62*$S$62),$D$62)</f>
        <v/>
      </c>
      <c r="V67" s="514"/>
      <c r="W67" s="517"/>
      <c r="X67" s="33"/>
    </row>
    <row r="68" spans="1:27" ht="29.45" customHeight="1" thickBot="1" x14ac:dyDescent="0.3">
      <c r="A68" s="498" t="str">
        <f>'2 CONTEXTO E IDENTIFICACIÓN'!A19</f>
        <v>R11</v>
      </c>
      <c r="B68" s="502" t="str">
        <f>+'2 CONTEXTO E IDENTIFICACIÓN'!J19</f>
        <v xml:space="preserve"> por a causa de </v>
      </c>
      <c r="C68" s="474" t="str">
        <f>+'3 PROBABIL E IMPACTO INHERENTE'!E19</f>
        <v/>
      </c>
      <c r="D68" s="477" t="str">
        <f>+'3 PROBABIL E IMPACTO INHERENTE'!M19</f>
        <v/>
      </c>
      <c r="E68" s="271">
        <v>1</v>
      </c>
      <c r="F68" s="246"/>
      <c r="G68" s="40"/>
      <c r="H68" s="40"/>
      <c r="I68" s="214" t="str">
        <f t="shared" si="0"/>
        <v xml:space="preserve">  </v>
      </c>
      <c r="J68" s="188" t="s">
        <v>131</v>
      </c>
      <c r="K68" s="218">
        <f>+IFERROR(VLOOKUP($J68,'11 FORMULAS'!$B$51:$C$53,2,0),"")</f>
        <v>0.25</v>
      </c>
      <c r="L68" s="218" t="str">
        <f>+IFERROR(VLOOKUP($J68,'11 FORMULAS'!$B$51:$D$53,3,0),"")</f>
        <v>Probabilidad</v>
      </c>
      <c r="M68" s="267" t="s">
        <v>132</v>
      </c>
      <c r="N68" s="268">
        <f>+IFERROR(VLOOKUP($M68,'11 FORMULAS'!$B$54:$C$55,2,0),"")</f>
        <v>0.25</v>
      </c>
      <c r="O68" s="269" t="s">
        <v>144</v>
      </c>
      <c r="P68" s="269" t="s">
        <v>237</v>
      </c>
      <c r="Q68" s="269" t="s">
        <v>135</v>
      </c>
      <c r="R68" s="269" t="s">
        <v>245</v>
      </c>
      <c r="S68" s="218">
        <f t="shared" si="1"/>
        <v>0.5</v>
      </c>
      <c r="T68" s="218">
        <f>IF($L68='11 FORMULAS'!$D$51,$C$8-($C$8*$S$8),$C$8)</f>
        <v>0.44999999999999996</v>
      </c>
      <c r="U68" s="218" t="str">
        <f>IF($L68='11 FORMULAS'!$D$53,$D$68-($D$68*$S$68),$D$68)</f>
        <v/>
      </c>
      <c r="V68" s="512">
        <f>+IF(T73="","",T73)</f>
        <v>0.44999999999999996</v>
      </c>
      <c r="W68" s="515" t="str">
        <f>+IF(U73="","",U73)</f>
        <v/>
      </c>
      <c r="X68" s="33"/>
      <c r="Y68" s="216"/>
      <c r="Z68" s="217"/>
      <c r="AA68" s="217"/>
    </row>
    <row r="69" spans="1:27" ht="29.45" customHeight="1" thickBot="1" x14ac:dyDescent="0.3">
      <c r="A69" s="499"/>
      <c r="B69" s="444"/>
      <c r="C69" s="504"/>
      <c r="D69" s="505"/>
      <c r="E69" s="266">
        <v>2</v>
      </c>
      <c r="F69" s="244"/>
      <c r="G69" s="241"/>
      <c r="H69" s="241"/>
      <c r="I69" s="214" t="str">
        <f t="shared" si="0"/>
        <v xml:space="preserve">  </v>
      </c>
      <c r="J69" s="188" t="s">
        <v>131</v>
      </c>
      <c r="K69" s="218">
        <f>+IFERROR(VLOOKUP($J69,'11 FORMULAS'!$B$51:$C$53,2,0),"")</f>
        <v>0.25</v>
      </c>
      <c r="L69" s="218" t="str">
        <f>+IFERROR(VLOOKUP($J69,'11 FORMULAS'!$B$51:$D$53,3,0),"")</f>
        <v>Probabilidad</v>
      </c>
      <c r="M69" s="267" t="s">
        <v>132</v>
      </c>
      <c r="N69" s="268">
        <f>+IFERROR(VLOOKUP($M69,'11 FORMULAS'!$B$54:$C$55,2,0),"")</f>
        <v>0.25</v>
      </c>
      <c r="O69" s="269" t="s">
        <v>144</v>
      </c>
      <c r="P69" s="269" t="s">
        <v>237</v>
      </c>
      <c r="Q69" s="269" t="s">
        <v>135</v>
      </c>
      <c r="R69" s="269" t="s">
        <v>245</v>
      </c>
      <c r="S69" s="218">
        <f t="shared" si="1"/>
        <v>0.5</v>
      </c>
      <c r="T69" s="218">
        <f>IF($L69='11 FORMULAS'!$D$51,$C$8-($C$8*$S$8),$C$8)</f>
        <v>0.44999999999999996</v>
      </c>
      <c r="U69" s="218" t="str">
        <f>IF($L69='11 FORMULAS'!$D$53,$D$68-($D$68*$S$68),$D$68)</f>
        <v/>
      </c>
      <c r="V69" s="520"/>
      <c r="W69" s="521"/>
      <c r="X69" s="33"/>
      <c r="Y69" s="216"/>
      <c r="Z69" s="217"/>
      <c r="AA69" s="217"/>
    </row>
    <row r="70" spans="1:27" ht="29.45" customHeight="1" thickBot="1" x14ac:dyDescent="0.3">
      <c r="A70" s="499"/>
      <c r="B70" s="444"/>
      <c r="C70" s="504"/>
      <c r="D70" s="505"/>
      <c r="E70" s="266">
        <v>3</v>
      </c>
      <c r="F70" s="244"/>
      <c r="G70" s="241"/>
      <c r="H70" s="241"/>
      <c r="I70" s="214" t="str">
        <f t="shared" si="0"/>
        <v xml:space="preserve">  </v>
      </c>
      <c r="J70" s="188" t="s">
        <v>131</v>
      </c>
      <c r="K70" s="218">
        <f>+IFERROR(VLOOKUP($J70,'11 FORMULAS'!$B$51:$C$53,2,0),"")</f>
        <v>0.25</v>
      </c>
      <c r="L70" s="218" t="str">
        <f>+IFERROR(VLOOKUP($J70,'11 FORMULAS'!$B$51:$D$53,3,0),"")</f>
        <v>Probabilidad</v>
      </c>
      <c r="M70" s="267" t="s">
        <v>132</v>
      </c>
      <c r="N70" s="268">
        <f>+IFERROR(VLOOKUP($M70,'11 FORMULAS'!$B$54:$C$55,2,0),"")</f>
        <v>0.25</v>
      </c>
      <c r="O70" s="269" t="s">
        <v>144</v>
      </c>
      <c r="P70" s="269" t="s">
        <v>237</v>
      </c>
      <c r="Q70" s="269" t="s">
        <v>135</v>
      </c>
      <c r="R70" s="269" t="s">
        <v>245</v>
      </c>
      <c r="S70" s="218">
        <f t="shared" si="1"/>
        <v>0.5</v>
      </c>
      <c r="T70" s="218">
        <f>IF($L70='11 FORMULAS'!$D$51,$C$8-($C$8*$S$8),$C$8)</f>
        <v>0.44999999999999996</v>
      </c>
      <c r="U70" s="218" t="str">
        <f>IF($L70='11 FORMULAS'!$D$53,$D$68-($D$68*$S$68),$D$68)</f>
        <v/>
      </c>
      <c r="V70" s="520"/>
      <c r="W70" s="521"/>
      <c r="X70" s="33"/>
      <c r="Y70" s="216"/>
      <c r="Z70" s="217"/>
      <c r="AA70" s="217"/>
    </row>
    <row r="71" spans="1:27" ht="29.45" customHeight="1" thickBot="1" x14ac:dyDescent="0.3">
      <c r="A71" s="500"/>
      <c r="B71" s="443"/>
      <c r="C71" s="475"/>
      <c r="D71" s="478"/>
      <c r="E71" s="266">
        <v>4</v>
      </c>
      <c r="F71" s="245"/>
      <c r="G71" s="188"/>
      <c r="H71" s="188"/>
      <c r="I71" s="214" t="str">
        <f t="shared" si="0"/>
        <v xml:space="preserve">  </v>
      </c>
      <c r="J71" s="188" t="s">
        <v>131</v>
      </c>
      <c r="K71" s="218">
        <f>+IFERROR(VLOOKUP($J71,'11 FORMULAS'!$B$51:$C$53,2,0),"")</f>
        <v>0.25</v>
      </c>
      <c r="L71" s="218" t="str">
        <f>+IFERROR(VLOOKUP($J71,'11 FORMULAS'!$B$51:$D$53,3,0),"")</f>
        <v>Probabilidad</v>
      </c>
      <c r="M71" s="267" t="s">
        <v>132</v>
      </c>
      <c r="N71" s="268">
        <f>+IFERROR(VLOOKUP($M71,'11 FORMULAS'!$B$54:$C$55,2,0),"")</f>
        <v>0.25</v>
      </c>
      <c r="O71" s="269" t="s">
        <v>144</v>
      </c>
      <c r="P71" s="269" t="s">
        <v>237</v>
      </c>
      <c r="Q71" s="269" t="s">
        <v>135</v>
      </c>
      <c r="R71" s="269" t="s">
        <v>245</v>
      </c>
      <c r="S71" s="218">
        <f t="shared" si="1"/>
        <v>0.5</v>
      </c>
      <c r="T71" s="218">
        <f>IF($L71='11 FORMULAS'!$D$51,$C$8-($C$8*$S$8),$C$8)</f>
        <v>0.44999999999999996</v>
      </c>
      <c r="U71" s="218" t="str">
        <f>IF($L71='11 FORMULAS'!$D$53,$D$68-($D$68*$S$68),$D$68)</f>
        <v/>
      </c>
      <c r="V71" s="513"/>
      <c r="W71" s="516"/>
      <c r="X71" s="33"/>
      <c r="Y71" s="216"/>
      <c r="Z71" s="217"/>
      <c r="AA71" s="217"/>
    </row>
    <row r="72" spans="1:27" ht="29.45" customHeight="1" thickBot="1" x14ac:dyDescent="0.3">
      <c r="A72" s="500"/>
      <c r="B72" s="443"/>
      <c r="C72" s="475"/>
      <c r="D72" s="478"/>
      <c r="E72" s="266">
        <v>5</v>
      </c>
      <c r="F72" s="245"/>
      <c r="G72" s="188"/>
      <c r="H72" s="188"/>
      <c r="I72" s="214" t="str">
        <f t="shared" ref="I72:I127" si="2">+CONCATENATE(F72," ",G72," ",H72)</f>
        <v xml:space="preserve">  </v>
      </c>
      <c r="J72" s="188" t="s">
        <v>131</v>
      </c>
      <c r="K72" s="218">
        <f>+IFERROR(VLOOKUP($J72,'11 FORMULAS'!$B$51:$C$53,2,0),"")</f>
        <v>0.25</v>
      </c>
      <c r="L72" s="218" t="str">
        <f>+IFERROR(VLOOKUP($J72,'11 FORMULAS'!$B$51:$D$53,3,0),"")</f>
        <v>Probabilidad</v>
      </c>
      <c r="M72" s="267" t="s">
        <v>132</v>
      </c>
      <c r="N72" s="268">
        <f>+IFERROR(VLOOKUP($M72,'11 FORMULAS'!$B$54:$C$55,2,0),"")</f>
        <v>0.25</v>
      </c>
      <c r="O72" s="269" t="s">
        <v>144</v>
      </c>
      <c r="P72" s="269" t="s">
        <v>237</v>
      </c>
      <c r="Q72" s="269" t="s">
        <v>135</v>
      </c>
      <c r="R72" s="269" t="s">
        <v>245</v>
      </c>
      <c r="S72" s="218">
        <f t="shared" si="1"/>
        <v>0.5</v>
      </c>
      <c r="T72" s="218">
        <f>IF($L72='11 FORMULAS'!$D$51,$C$8-($C$8*$S$8),$C$8)</f>
        <v>0.44999999999999996</v>
      </c>
      <c r="U72" s="218" t="str">
        <f>IF($L72='11 FORMULAS'!$D$53,$D$68-($D$68*$S$68),$D$68)</f>
        <v/>
      </c>
      <c r="V72" s="513"/>
      <c r="W72" s="516"/>
      <c r="X72" s="33"/>
      <c r="Y72" s="216"/>
      <c r="Z72" s="217"/>
      <c r="AA72" s="217"/>
    </row>
    <row r="73" spans="1:27" ht="29.45" customHeight="1" thickBot="1" x14ac:dyDescent="0.3">
      <c r="A73" s="501"/>
      <c r="B73" s="503"/>
      <c r="C73" s="476"/>
      <c r="D73" s="479"/>
      <c r="E73" s="270">
        <v>6</v>
      </c>
      <c r="F73" s="248"/>
      <c r="G73" s="189"/>
      <c r="H73" s="189"/>
      <c r="I73" s="214" t="str">
        <f t="shared" si="2"/>
        <v xml:space="preserve">  </v>
      </c>
      <c r="J73" s="188" t="s">
        <v>131</v>
      </c>
      <c r="K73" s="218">
        <f>+IFERROR(VLOOKUP($J73,'11 FORMULAS'!$B$51:$C$53,2,0),"")</f>
        <v>0.25</v>
      </c>
      <c r="L73" s="218" t="str">
        <f>+IFERROR(VLOOKUP($J73,'11 FORMULAS'!$B$51:$D$53,3,0),"")</f>
        <v>Probabilidad</v>
      </c>
      <c r="M73" s="267" t="s">
        <v>132</v>
      </c>
      <c r="N73" s="268">
        <f>+IFERROR(VLOOKUP($M73,'11 FORMULAS'!$B$54:$C$55,2,0),"")</f>
        <v>0.25</v>
      </c>
      <c r="O73" s="269" t="s">
        <v>144</v>
      </c>
      <c r="P73" s="269" t="s">
        <v>237</v>
      </c>
      <c r="Q73" s="269" t="s">
        <v>135</v>
      </c>
      <c r="R73" s="269" t="s">
        <v>245</v>
      </c>
      <c r="S73" s="218">
        <f t="shared" ref="S73:S127" si="3">+IFERROR($K73+$N73,"")</f>
        <v>0.5</v>
      </c>
      <c r="T73" s="218">
        <f>IF($L73='11 FORMULAS'!$D$51,$C$8-($C$8*$S$8),$C$8)</f>
        <v>0.44999999999999996</v>
      </c>
      <c r="U73" s="218" t="str">
        <f>IF($L73='11 FORMULAS'!$D$53,$D$68-($D$68*$S$68),$D$68)</f>
        <v/>
      </c>
      <c r="V73" s="514"/>
      <c r="W73" s="517"/>
      <c r="X73" s="33"/>
    </row>
    <row r="74" spans="1:27" ht="29.45" customHeight="1" thickBot="1" x14ac:dyDescent="0.3">
      <c r="A74" s="498" t="str">
        <f>'2 CONTEXTO E IDENTIFICACIÓN'!A20</f>
        <v>R12</v>
      </c>
      <c r="B74" s="502" t="str">
        <f>+'2 CONTEXTO E IDENTIFICACIÓN'!J20</f>
        <v xml:space="preserve"> por a causa de </v>
      </c>
      <c r="C74" s="474" t="str">
        <f>+'3 PROBABIL E IMPACTO INHERENTE'!E20</f>
        <v/>
      </c>
      <c r="D74" s="477" t="str">
        <f>+'3 PROBABIL E IMPACTO INHERENTE'!M20</f>
        <v/>
      </c>
      <c r="E74" s="271">
        <v>1</v>
      </c>
      <c r="F74" s="246"/>
      <c r="G74" s="40"/>
      <c r="H74" s="40"/>
      <c r="I74" s="214" t="str">
        <f t="shared" si="2"/>
        <v xml:space="preserve">  </v>
      </c>
      <c r="J74" s="188" t="s">
        <v>131</v>
      </c>
      <c r="K74" s="218">
        <f>+IFERROR(VLOOKUP($J74,'11 FORMULAS'!$B$51:$C$53,2,0),"")</f>
        <v>0.25</v>
      </c>
      <c r="L74" s="218" t="str">
        <f>+IFERROR(VLOOKUP($J74,'11 FORMULAS'!$B$51:$D$53,3,0),"")</f>
        <v>Probabilidad</v>
      </c>
      <c r="M74" s="267" t="s">
        <v>132</v>
      </c>
      <c r="N74" s="268">
        <f>+IFERROR(VLOOKUP($M74,'11 FORMULAS'!$B$54:$C$55,2,0),"")</f>
        <v>0.25</v>
      </c>
      <c r="O74" s="269" t="s">
        <v>144</v>
      </c>
      <c r="P74" s="269" t="s">
        <v>237</v>
      </c>
      <c r="Q74" s="269" t="s">
        <v>135</v>
      </c>
      <c r="R74" s="269" t="s">
        <v>245</v>
      </c>
      <c r="S74" s="218">
        <f t="shared" si="3"/>
        <v>0.5</v>
      </c>
      <c r="T74" s="218">
        <f>IF($L74='11 FORMULAS'!$D$51,$C$8-($C$8*$S$8),$C$8)</f>
        <v>0.44999999999999996</v>
      </c>
      <c r="U74" s="218" t="str">
        <f>IF($L74='11 FORMULAS'!$D$53,$D$74-($D$74*$S$74),$D$74)</f>
        <v/>
      </c>
      <c r="V74" s="512">
        <f>+IF(T79="","",T79)</f>
        <v>0.44999999999999996</v>
      </c>
      <c r="W74" s="515" t="str">
        <f>+IF(U79="","",U79)</f>
        <v/>
      </c>
      <c r="X74" s="33"/>
      <c r="Y74" s="216"/>
      <c r="Z74" s="217"/>
      <c r="AA74" s="217"/>
    </row>
    <row r="75" spans="1:27" ht="29.45" customHeight="1" thickBot="1" x14ac:dyDescent="0.3">
      <c r="A75" s="500"/>
      <c r="B75" s="443"/>
      <c r="C75" s="475"/>
      <c r="D75" s="478"/>
      <c r="E75" s="266">
        <v>2</v>
      </c>
      <c r="F75" s="245"/>
      <c r="G75" s="188"/>
      <c r="H75" s="188"/>
      <c r="I75" s="214" t="str">
        <f t="shared" si="2"/>
        <v xml:space="preserve">  </v>
      </c>
      <c r="J75" s="188" t="s">
        <v>131</v>
      </c>
      <c r="K75" s="218">
        <f>+IFERROR(VLOOKUP($J75,'11 FORMULAS'!$B$51:$C$53,2,0),"")</f>
        <v>0.25</v>
      </c>
      <c r="L75" s="218" t="str">
        <f>+IFERROR(VLOOKUP($J75,'11 FORMULAS'!$B$51:$D$53,3,0),"")</f>
        <v>Probabilidad</v>
      </c>
      <c r="M75" s="267" t="s">
        <v>132</v>
      </c>
      <c r="N75" s="268">
        <f>+IFERROR(VLOOKUP($M75,'11 FORMULAS'!$B$54:$C$55,2,0),"")</f>
        <v>0.25</v>
      </c>
      <c r="O75" s="269" t="s">
        <v>144</v>
      </c>
      <c r="P75" s="269" t="s">
        <v>237</v>
      </c>
      <c r="Q75" s="269" t="s">
        <v>135</v>
      </c>
      <c r="R75" s="269" t="s">
        <v>245</v>
      </c>
      <c r="S75" s="218">
        <f t="shared" si="3"/>
        <v>0.5</v>
      </c>
      <c r="T75" s="218">
        <f>IF($L75='11 FORMULAS'!$D$51,$C$8-($C$8*$S$8),$C$8)</f>
        <v>0.44999999999999996</v>
      </c>
      <c r="U75" s="218" t="str">
        <f>IF($L75='11 FORMULAS'!$D$53,$D$74-($D$74*$S$74),$D$74)</f>
        <v/>
      </c>
      <c r="V75" s="513"/>
      <c r="W75" s="516"/>
      <c r="X75" s="33"/>
      <c r="Y75" s="216"/>
      <c r="Z75" s="217"/>
      <c r="AA75" s="217"/>
    </row>
    <row r="76" spans="1:27" ht="29.45" customHeight="1" thickBot="1" x14ac:dyDescent="0.3">
      <c r="A76" s="500"/>
      <c r="B76" s="443"/>
      <c r="C76" s="475"/>
      <c r="D76" s="478"/>
      <c r="E76" s="266">
        <v>3</v>
      </c>
      <c r="F76" s="245"/>
      <c r="G76" s="188"/>
      <c r="H76" s="188"/>
      <c r="I76" s="214" t="str">
        <f t="shared" si="2"/>
        <v xml:space="preserve">  </v>
      </c>
      <c r="J76" s="188" t="s">
        <v>131</v>
      </c>
      <c r="K76" s="218">
        <f>+IFERROR(VLOOKUP($J76,'11 FORMULAS'!$B$51:$C$53,2,0),"")</f>
        <v>0.25</v>
      </c>
      <c r="L76" s="218" t="str">
        <f>+IFERROR(VLOOKUP($J76,'11 FORMULAS'!$B$51:$D$53,3,0),"")</f>
        <v>Probabilidad</v>
      </c>
      <c r="M76" s="267" t="s">
        <v>132</v>
      </c>
      <c r="N76" s="268">
        <f>+IFERROR(VLOOKUP($M76,'11 FORMULAS'!$B$54:$C$55,2,0),"")</f>
        <v>0.25</v>
      </c>
      <c r="O76" s="269" t="s">
        <v>144</v>
      </c>
      <c r="P76" s="269" t="s">
        <v>237</v>
      </c>
      <c r="Q76" s="269" t="s">
        <v>135</v>
      </c>
      <c r="R76" s="269" t="s">
        <v>245</v>
      </c>
      <c r="S76" s="218">
        <f t="shared" si="3"/>
        <v>0.5</v>
      </c>
      <c r="T76" s="218">
        <f>IF($L76='11 FORMULAS'!$D$51,$C$8-($C$8*$S$8),$C$8)</f>
        <v>0.44999999999999996</v>
      </c>
      <c r="U76" s="218" t="str">
        <f>IF($L76='11 FORMULAS'!$D$53,$D$74-($D$74*$S$74),$D$74)</f>
        <v/>
      </c>
      <c r="V76" s="513"/>
      <c r="W76" s="516"/>
      <c r="X76" s="33"/>
      <c r="Y76" s="216"/>
      <c r="Z76" s="217"/>
      <c r="AA76" s="217"/>
    </row>
    <row r="77" spans="1:27" ht="29.45" customHeight="1" thickBot="1" x14ac:dyDescent="0.3">
      <c r="A77" s="500"/>
      <c r="B77" s="443"/>
      <c r="C77" s="475"/>
      <c r="D77" s="478"/>
      <c r="E77" s="266">
        <v>4</v>
      </c>
      <c r="F77" s="245"/>
      <c r="G77" s="188"/>
      <c r="H77" s="188"/>
      <c r="I77" s="214" t="str">
        <f t="shared" si="2"/>
        <v xml:space="preserve">  </v>
      </c>
      <c r="J77" s="188" t="s">
        <v>131</v>
      </c>
      <c r="K77" s="218">
        <f>+IFERROR(VLOOKUP($J77,'11 FORMULAS'!$B$51:$C$53,2,0),"")</f>
        <v>0.25</v>
      </c>
      <c r="L77" s="218" t="str">
        <f>+IFERROR(VLOOKUP($J77,'11 FORMULAS'!$B$51:$D$53,3,0),"")</f>
        <v>Probabilidad</v>
      </c>
      <c r="M77" s="267" t="s">
        <v>132</v>
      </c>
      <c r="N77" s="268">
        <f>+IFERROR(VLOOKUP($M77,'11 FORMULAS'!$B$54:$C$55,2,0),"")</f>
        <v>0.25</v>
      </c>
      <c r="O77" s="269" t="s">
        <v>144</v>
      </c>
      <c r="P77" s="269" t="s">
        <v>237</v>
      </c>
      <c r="Q77" s="269" t="s">
        <v>135</v>
      </c>
      <c r="R77" s="269" t="s">
        <v>245</v>
      </c>
      <c r="S77" s="218">
        <f t="shared" si="3"/>
        <v>0.5</v>
      </c>
      <c r="T77" s="218">
        <f>IF($L77='11 FORMULAS'!$D$51,$C$8-($C$8*$S$8),$C$8)</f>
        <v>0.44999999999999996</v>
      </c>
      <c r="U77" s="218" t="str">
        <f>IF($L77='11 FORMULAS'!$D$53,$D$74-($D$74*$S$74),$D$74)</f>
        <v/>
      </c>
      <c r="V77" s="513"/>
      <c r="W77" s="516"/>
      <c r="X77" s="33"/>
      <c r="Y77" s="216"/>
      <c r="Z77" s="217"/>
      <c r="AA77" s="217"/>
    </row>
    <row r="78" spans="1:27" ht="29.45" customHeight="1" thickBot="1" x14ac:dyDescent="0.3">
      <c r="A78" s="500"/>
      <c r="B78" s="443"/>
      <c r="C78" s="475"/>
      <c r="D78" s="478"/>
      <c r="E78" s="266">
        <v>5</v>
      </c>
      <c r="F78" s="245"/>
      <c r="G78" s="188"/>
      <c r="H78" s="188"/>
      <c r="I78" s="214" t="str">
        <f t="shared" si="2"/>
        <v xml:space="preserve">  </v>
      </c>
      <c r="J78" s="188" t="s">
        <v>131</v>
      </c>
      <c r="K78" s="218">
        <f>+IFERROR(VLOOKUP($J78,'11 FORMULAS'!$B$51:$C$53,2,0),"")</f>
        <v>0.25</v>
      </c>
      <c r="L78" s="218" t="str">
        <f>+IFERROR(VLOOKUP($J78,'11 FORMULAS'!$B$51:$D$53,3,0),"")</f>
        <v>Probabilidad</v>
      </c>
      <c r="M78" s="267" t="s">
        <v>132</v>
      </c>
      <c r="N78" s="268">
        <f>+IFERROR(VLOOKUP($M78,'11 FORMULAS'!$B$54:$C$55,2,0),"")</f>
        <v>0.25</v>
      </c>
      <c r="O78" s="269" t="s">
        <v>144</v>
      </c>
      <c r="P78" s="269" t="s">
        <v>237</v>
      </c>
      <c r="Q78" s="269" t="s">
        <v>135</v>
      </c>
      <c r="R78" s="269" t="s">
        <v>245</v>
      </c>
      <c r="S78" s="218">
        <f t="shared" si="3"/>
        <v>0.5</v>
      </c>
      <c r="T78" s="218">
        <f>IF($L78='11 FORMULAS'!$D$51,$C$8-($C$8*$S$8),$C$8)</f>
        <v>0.44999999999999996</v>
      </c>
      <c r="U78" s="218" t="str">
        <f>IF($L78='11 FORMULAS'!$D$53,$D$74-($D$74*$S$74),$D$74)</f>
        <v/>
      </c>
      <c r="V78" s="513"/>
      <c r="W78" s="516"/>
      <c r="X78" s="33"/>
      <c r="Y78" s="216"/>
      <c r="Z78" s="217"/>
      <c r="AA78" s="217"/>
    </row>
    <row r="79" spans="1:27" ht="29.45" customHeight="1" thickBot="1" x14ac:dyDescent="0.3">
      <c r="A79" s="501"/>
      <c r="B79" s="503"/>
      <c r="C79" s="476"/>
      <c r="D79" s="479"/>
      <c r="E79" s="270">
        <v>6</v>
      </c>
      <c r="F79" s="248"/>
      <c r="G79" s="189"/>
      <c r="H79" s="189"/>
      <c r="I79" s="214" t="str">
        <f t="shared" si="2"/>
        <v xml:space="preserve">  </v>
      </c>
      <c r="J79" s="188" t="s">
        <v>131</v>
      </c>
      <c r="K79" s="218">
        <f>+IFERROR(VLOOKUP($J79,'11 FORMULAS'!$B$51:$C$53,2,0),"")</f>
        <v>0.25</v>
      </c>
      <c r="L79" s="218" t="str">
        <f>+IFERROR(VLOOKUP($J79,'11 FORMULAS'!$B$51:$D$53,3,0),"")</f>
        <v>Probabilidad</v>
      </c>
      <c r="M79" s="267" t="s">
        <v>132</v>
      </c>
      <c r="N79" s="268">
        <f>+IFERROR(VLOOKUP($M79,'11 FORMULAS'!$B$54:$C$55,2,0),"")</f>
        <v>0.25</v>
      </c>
      <c r="O79" s="269" t="s">
        <v>144</v>
      </c>
      <c r="P79" s="269" t="s">
        <v>237</v>
      </c>
      <c r="Q79" s="269" t="s">
        <v>135</v>
      </c>
      <c r="R79" s="269" t="s">
        <v>245</v>
      </c>
      <c r="S79" s="218">
        <f t="shared" si="3"/>
        <v>0.5</v>
      </c>
      <c r="T79" s="218">
        <f>IF($L79='11 FORMULAS'!$D$51,$C$8-($C$8*$S$8),$C$8)</f>
        <v>0.44999999999999996</v>
      </c>
      <c r="U79" s="218" t="str">
        <f>IF($L79='11 FORMULAS'!$D$53,$D$74-($D$74*$S$74),$D$74)</f>
        <v/>
      </c>
      <c r="V79" s="514"/>
      <c r="W79" s="517"/>
      <c r="X79" s="33"/>
    </row>
    <row r="80" spans="1:27" ht="29.45" customHeight="1" thickBot="1" x14ac:dyDescent="0.3">
      <c r="A80" s="498" t="str">
        <f>'2 CONTEXTO E IDENTIFICACIÓN'!A21</f>
        <v>R13</v>
      </c>
      <c r="B80" s="502" t="str">
        <f>+'2 CONTEXTO E IDENTIFICACIÓN'!J21</f>
        <v xml:space="preserve"> por a causa de </v>
      </c>
      <c r="C80" s="474" t="str">
        <f>+'3 PROBABIL E IMPACTO INHERENTE'!E21</f>
        <v/>
      </c>
      <c r="D80" s="477" t="str">
        <f>+'3 PROBABIL E IMPACTO INHERENTE'!M21</f>
        <v/>
      </c>
      <c r="E80" s="271">
        <v>1</v>
      </c>
      <c r="F80" s="246"/>
      <c r="G80" s="40"/>
      <c r="H80" s="40"/>
      <c r="I80" s="214" t="str">
        <f t="shared" si="2"/>
        <v xml:space="preserve">  </v>
      </c>
      <c r="J80" s="188" t="s">
        <v>131</v>
      </c>
      <c r="K80" s="218">
        <f>+IFERROR(VLOOKUP($J80,'11 FORMULAS'!$B$51:$C$53,2,0),"")</f>
        <v>0.25</v>
      </c>
      <c r="L80" s="218" t="str">
        <f>+IFERROR(VLOOKUP($J80,'11 FORMULAS'!$B$51:$D$53,3,0),"")</f>
        <v>Probabilidad</v>
      </c>
      <c r="M80" s="267" t="s">
        <v>132</v>
      </c>
      <c r="N80" s="268">
        <f>+IFERROR(VLOOKUP($M80,'11 FORMULAS'!$B$54:$C$55,2,0),"")</f>
        <v>0.25</v>
      </c>
      <c r="O80" s="269" t="s">
        <v>144</v>
      </c>
      <c r="P80" s="269" t="s">
        <v>237</v>
      </c>
      <c r="Q80" s="269" t="s">
        <v>135</v>
      </c>
      <c r="R80" s="269" t="s">
        <v>245</v>
      </c>
      <c r="S80" s="218">
        <f t="shared" si="3"/>
        <v>0.5</v>
      </c>
      <c r="T80" s="218">
        <f>IF($L80='11 FORMULAS'!$D$51,$C$8-($C$8*$S$8),$C$8)</f>
        <v>0.44999999999999996</v>
      </c>
      <c r="U80" s="218" t="str">
        <f>IF($L80='11 FORMULAS'!$D$53,$D$80-($D$80*$S$80),$D$80)</f>
        <v/>
      </c>
      <c r="V80" s="512">
        <f>+IF(T85="","",T85)</f>
        <v>0.44999999999999996</v>
      </c>
      <c r="W80" s="515" t="str">
        <f>+IF(U85="","",U85)</f>
        <v/>
      </c>
      <c r="X80" s="33"/>
      <c r="Y80" s="216"/>
      <c r="Z80" s="217"/>
      <c r="AA80" s="217"/>
    </row>
    <row r="81" spans="1:27" ht="29.45" customHeight="1" thickBot="1" x14ac:dyDescent="0.3">
      <c r="A81" s="500"/>
      <c r="B81" s="443"/>
      <c r="C81" s="475"/>
      <c r="D81" s="478"/>
      <c r="E81" s="266">
        <v>2</v>
      </c>
      <c r="F81" s="245"/>
      <c r="G81" s="188"/>
      <c r="H81" s="188"/>
      <c r="I81" s="214" t="str">
        <f t="shared" si="2"/>
        <v xml:space="preserve">  </v>
      </c>
      <c r="J81" s="188" t="s">
        <v>131</v>
      </c>
      <c r="K81" s="218">
        <f>+IFERROR(VLOOKUP($J81,'11 FORMULAS'!$B$51:$C$53,2,0),"")</f>
        <v>0.25</v>
      </c>
      <c r="L81" s="218" t="str">
        <f>+IFERROR(VLOOKUP($J81,'11 FORMULAS'!$B$51:$D$53,3,0),"")</f>
        <v>Probabilidad</v>
      </c>
      <c r="M81" s="267" t="s">
        <v>132</v>
      </c>
      <c r="N81" s="268">
        <f>+IFERROR(VLOOKUP($M81,'11 FORMULAS'!$B$54:$C$55,2,0),"")</f>
        <v>0.25</v>
      </c>
      <c r="O81" s="269" t="s">
        <v>144</v>
      </c>
      <c r="P81" s="269" t="s">
        <v>237</v>
      </c>
      <c r="Q81" s="269" t="s">
        <v>135</v>
      </c>
      <c r="R81" s="269" t="s">
        <v>245</v>
      </c>
      <c r="S81" s="218">
        <f t="shared" si="3"/>
        <v>0.5</v>
      </c>
      <c r="T81" s="218">
        <f>IF($L81='11 FORMULAS'!$D$51,$C$8-($C$8*$S$8),$C$8)</f>
        <v>0.44999999999999996</v>
      </c>
      <c r="U81" s="218" t="str">
        <f>IF($L81='11 FORMULAS'!$D$53,$D$80-($D$80*$S$80),$D$80)</f>
        <v/>
      </c>
      <c r="V81" s="513"/>
      <c r="W81" s="516"/>
      <c r="X81" s="33"/>
      <c r="Y81" s="216"/>
      <c r="Z81" s="217"/>
      <c r="AA81" s="217"/>
    </row>
    <row r="82" spans="1:27" ht="29.45" customHeight="1" thickBot="1" x14ac:dyDescent="0.3">
      <c r="A82" s="500"/>
      <c r="B82" s="443"/>
      <c r="C82" s="475"/>
      <c r="D82" s="478"/>
      <c r="E82" s="266">
        <v>3</v>
      </c>
      <c r="F82" s="245"/>
      <c r="G82" s="188"/>
      <c r="H82" s="188"/>
      <c r="I82" s="214" t="str">
        <f t="shared" si="2"/>
        <v xml:space="preserve">  </v>
      </c>
      <c r="J82" s="188" t="s">
        <v>131</v>
      </c>
      <c r="K82" s="218">
        <f>+IFERROR(VLOOKUP($J82,'11 FORMULAS'!$B$51:$C$53,2,0),"")</f>
        <v>0.25</v>
      </c>
      <c r="L82" s="218" t="str">
        <f>+IFERROR(VLOOKUP($J82,'11 FORMULAS'!$B$51:$D$53,3,0),"")</f>
        <v>Probabilidad</v>
      </c>
      <c r="M82" s="267" t="s">
        <v>132</v>
      </c>
      <c r="N82" s="268">
        <f>+IFERROR(VLOOKUP($M82,'11 FORMULAS'!$B$54:$C$55,2,0),"")</f>
        <v>0.25</v>
      </c>
      <c r="O82" s="269" t="s">
        <v>144</v>
      </c>
      <c r="P82" s="269" t="s">
        <v>237</v>
      </c>
      <c r="Q82" s="269" t="s">
        <v>135</v>
      </c>
      <c r="R82" s="269" t="s">
        <v>245</v>
      </c>
      <c r="S82" s="218">
        <f t="shared" si="3"/>
        <v>0.5</v>
      </c>
      <c r="T82" s="218">
        <f>IF($L82='11 FORMULAS'!$D$51,$C$8-($C$8*$S$8),$C$8)</f>
        <v>0.44999999999999996</v>
      </c>
      <c r="U82" s="218" t="str">
        <f>IF($L82='11 FORMULAS'!$D$53,$D$80-($D$80*$S$80),$D$80)</f>
        <v/>
      </c>
      <c r="V82" s="513"/>
      <c r="W82" s="516"/>
      <c r="X82" s="33"/>
      <c r="Y82" s="216"/>
      <c r="Z82" s="217"/>
      <c r="AA82" s="217"/>
    </row>
    <row r="83" spans="1:27" ht="29.45" customHeight="1" thickBot="1" x14ac:dyDescent="0.3">
      <c r="A83" s="500"/>
      <c r="B83" s="443"/>
      <c r="C83" s="475"/>
      <c r="D83" s="478"/>
      <c r="E83" s="266">
        <v>4</v>
      </c>
      <c r="F83" s="245"/>
      <c r="G83" s="188"/>
      <c r="H83" s="188"/>
      <c r="I83" s="214" t="str">
        <f t="shared" si="2"/>
        <v xml:space="preserve">  </v>
      </c>
      <c r="J83" s="188" t="s">
        <v>131</v>
      </c>
      <c r="K83" s="218">
        <f>+IFERROR(VLOOKUP($J83,'11 FORMULAS'!$B$51:$C$53,2,0),"")</f>
        <v>0.25</v>
      </c>
      <c r="L83" s="218" t="str">
        <f>+IFERROR(VLOOKUP($J83,'11 FORMULAS'!$B$51:$D$53,3,0),"")</f>
        <v>Probabilidad</v>
      </c>
      <c r="M83" s="267" t="s">
        <v>132</v>
      </c>
      <c r="N83" s="268">
        <f>+IFERROR(VLOOKUP($M83,'11 FORMULAS'!$B$54:$C$55,2,0),"")</f>
        <v>0.25</v>
      </c>
      <c r="O83" s="269" t="s">
        <v>144</v>
      </c>
      <c r="P83" s="269" t="s">
        <v>237</v>
      </c>
      <c r="Q83" s="269" t="s">
        <v>135</v>
      </c>
      <c r="R83" s="269" t="s">
        <v>245</v>
      </c>
      <c r="S83" s="218">
        <f t="shared" si="3"/>
        <v>0.5</v>
      </c>
      <c r="T83" s="218">
        <f>IF($L83='11 FORMULAS'!$D$51,$C$8-($C$8*$S$8),$C$8)</f>
        <v>0.44999999999999996</v>
      </c>
      <c r="U83" s="218" t="str">
        <f>IF($L83='11 FORMULAS'!$D$53,$D$80-($D$80*$S$80),$D$80)</f>
        <v/>
      </c>
      <c r="V83" s="513"/>
      <c r="W83" s="516"/>
      <c r="X83" s="33"/>
      <c r="Y83" s="216"/>
      <c r="Z83" s="217"/>
      <c r="AA83" s="217"/>
    </row>
    <row r="84" spans="1:27" ht="29.45" customHeight="1" thickBot="1" x14ac:dyDescent="0.3">
      <c r="A84" s="500"/>
      <c r="B84" s="443"/>
      <c r="C84" s="475"/>
      <c r="D84" s="478"/>
      <c r="E84" s="266">
        <v>5</v>
      </c>
      <c r="F84" s="245"/>
      <c r="G84" s="188"/>
      <c r="H84" s="188"/>
      <c r="I84" s="214" t="str">
        <f t="shared" si="2"/>
        <v xml:space="preserve">  </v>
      </c>
      <c r="J84" s="188" t="s">
        <v>131</v>
      </c>
      <c r="K84" s="218">
        <f>+IFERROR(VLOOKUP($J84,'11 FORMULAS'!$B$51:$C$53,2,0),"")</f>
        <v>0.25</v>
      </c>
      <c r="L84" s="218" t="str">
        <f>+IFERROR(VLOOKUP($J84,'11 FORMULAS'!$B$51:$D$53,3,0),"")</f>
        <v>Probabilidad</v>
      </c>
      <c r="M84" s="267" t="s">
        <v>132</v>
      </c>
      <c r="N84" s="268">
        <f>+IFERROR(VLOOKUP($M84,'11 FORMULAS'!$B$54:$C$55,2,0),"")</f>
        <v>0.25</v>
      </c>
      <c r="O84" s="269" t="s">
        <v>144</v>
      </c>
      <c r="P84" s="269" t="s">
        <v>237</v>
      </c>
      <c r="Q84" s="269" t="s">
        <v>135</v>
      </c>
      <c r="R84" s="269" t="s">
        <v>245</v>
      </c>
      <c r="S84" s="218">
        <f t="shared" si="3"/>
        <v>0.5</v>
      </c>
      <c r="T84" s="218">
        <f>IF($L84='11 FORMULAS'!$D$51,$C$8-($C$8*$S$8),$C$8)</f>
        <v>0.44999999999999996</v>
      </c>
      <c r="U84" s="218" t="str">
        <f>IF($L84='11 FORMULAS'!$D$53,$D$80-($D$80*$S$80),$D$80)</f>
        <v/>
      </c>
      <c r="V84" s="513"/>
      <c r="W84" s="516"/>
      <c r="X84" s="33"/>
      <c r="Y84" s="216"/>
      <c r="Z84" s="217"/>
      <c r="AA84" s="217"/>
    </row>
    <row r="85" spans="1:27" ht="29.45" customHeight="1" thickBot="1" x14ac:dyDescent="0.3">
      <c r="A85" s="501"/>
      <c r="B85" s="503"/>
      <c r="C85" s="476"/>
      <c r="D85" s="479"/>
      <c r="E85" s="270">
        <v>6</v>
      </c>
      <c r="F85" s="248"/>
      <c r="G85" s="189"/>
      <c r="H85" s="189"/>
      <c r="I85" s="214" t="str">
        <f t="shared" si="2"/>
        <v xml:space="preserve">  </v>
      </c>
      <c r="J85" s="188" t="s">
        <v>131</v>
      </c>
      <c r="K85" s="218">
        <f>+IFERROR(VLOOKUP($J85,'11 FORMULAS'!$B$51:$C$53,2,0),"")</f>
        <v>0.25</v>
      </c>
      <c r="L85" s="218" t="str">
        <f>+IFERROR(VLOOKUP($J85,'11 FORMULAS'!$B$51:$D$53,3,0),"")</f>
        <v>Probabilidad</v>
      </c>
      <c r="M85" s="267" t="s">
        <v>132</v>
      </c>
      <c r="N85" s="268">
        <f>+IFERROR(VLOOKUP($M85,'11 FORMULAS'!$B$54:$C$55,2,0),"")</f>
        <v>0.25</v>
      </c>
      <c r="O85" s="269" t="s">
        <v>144</v>
      </c>
      <c r="P85" s="269" t="s">
        <v>237</v>
      </c>
      <c r="Q85" s="269" t="s">
        <v>135</v>
      </c>
      <c r="R85" s="269" t="s">
        <v>245</v>
      </c>
      <c r="S85" s="218">
        <f t="shared" si="3"/>
        <v>0.5</v>
      </c>
      <c r="T85" s="218">
        <f>IF($L85='11 FORMULAS'!$D$51,$C$8-($C$8*$S$8),$C$8)</f>
        <v>0.44999999999999996</v>
      </c>
      <c r="U85" s="218" t="str">
        <f>IF($L85='11 FORMULAS'!$D$53,$D$80-($D$80*$S$80),$D$80)</f>
        <v/>
      </c>
      <c r="V85" s="514"/>
      <c r="W85" s="517"/>
      <c r="X85" s="33"/>
    </row>
    <row r="86" spans="1:27" ht="29.45" customHeight="1" thickBot="1" x14ac:dyDescent="0.3">
      <c r="A86" s="498" t="str">
        <f>'2 CONTEXTO E IDENTIFICACIÓN'!A22</f>
        <v>R14</v>
      </c>
      <c r="B86" s="502" t="str">
        <f>+'2 CONTEXTO E IDENTIFICACIÓN'!J22</f>
        <v xml:space="preserve"> por a causa de </v>
      </c>
      <c r="C86" s="474" t="str">
        <f>+'3 PROBABIL E IMPACTO INHERENTE'!E22</f>
        <v/>
      </c>
      <c r="D86" s="477" t="str">
        <f>+'3 PROBABIL E IMPACTO INHERENTE'!M22</f>
        <v/>
      </c>
      <c r="E86" s="271">
        <v>1</v>
      </c>
      <c r="F86" s="246"/>
      <c r="G86" s="40"/>
      <c r="H86" s="40"/>
      <c r="I86" s="214" t="str">
        <f t="shared" si="2"/>
        <v xml:space="preserve">  </v>
      </c>
      <c r="J86" s="188" t="s">
        <v>131</v>
      </c>
      <c r="K86" s="218">
        <f>+IFERROR(VLOOKUP($J86,'11 FORMULAS'!$B$51:$C$53,2,0),"")</f>
        <v>0.25</v>
      </c>
      <c r="L86" s="218" t="str">
        <f>+IFERROR(VLOOKUP($J86,'11 FORMULAS'!$B$51:$D$53,3,0),"")</f>
        <v>Probabilidad</v>
      </c>
      <c r="M86" s="267" t="s">
        <v>132</v>
      </c>
      <c r="N86" s="268">
        <f>+IFERROR(VLOOKUP($M86,'11 FORMULAS'!$B$54:$C$55,2,0),"")</f>
        <v>0.25</v>
      </c>
      <c r="O86" s="269" t="s">
        <v>144</v>
      </c>
      <c r="P86" s="269" t="s">
        <v>237</v>
      </c>
      <c r="Q86" s="269" t="s">
        <v>135</v>
      </c>
      <c r="R86" s="269" t="s">
        <v>245</v>
      </c>
      <c r="S86" s="218">
        <f t="shared" si="3"/>
        <v>0.5</v>
      </c>
      <c r="T86" s="218">
        <f>IF($L86='11 FORMULAS'!$D$51,$C$8-($C$8*$S$8),$C$8)</f>
        <v>0.44999999999999996</v>
      </c>
      <c r="U86" s="218" t="str">
        <f>IF($L86='11 FORMULAS'!$D$53,$D$86-($D$86*$S$86),$D$86)</f>
        <v/>
      </c>
      <c r="V86" s="512">
        <f>+IF(T91="","",T91)</f>
        <v>0.44999999999999996</v>
      </c>
      <c r="W86" s="515" t="str">
        <f>+IF(U91="","",U91)</f>
        <v/>
      </c>
      <c r="X86" s="33"/>
      <c r="Y86" s="216"/>
      <c r="Z86" s="217"/>
      <c r="AA86" s="217"/>
    </row>
    <row r="87" spans="1:27" ht="29.45" customHeight="1" thickBot="1" x14ac:dyDescent="0.3">
      <c r="A87" s="500"/>
      <c r="B87" s="443"/>
      <c r="C87" s="475"/>
      <c r="D87" s="478"/>
      <c r="E87" s="266">
        <v>2</v>
      </c>
      <c r="F87" s="245"/>
      <c r="G87" s="188"/>
      <c r="H87" s="188"/>
      <c r="I87" s="214" t="str">
        <f t="shared" si="2"/>
        <v xml:space="preserve">  </v>
      </c>
      <c r="J87" s="188" t="s">
        <v>131</v>
      </c>
      <c r="K87" s="218">
        <f>+IFERROR(VLOOKUP($J87,'11 FORMULAS'!$B$51:$C$53,2,0),"")</f>
        <v>0.25</v>
      </c>
      <c r="L87" s="218" t="str">
        <f>+IFERROR(VLOOKUP($J87,'11 FORMULAS'!$B$51:$D$53,3,0),"")</f>
        <v>Probabilidad</v>
      </c>
      <c r="M87" s="267" t="s">
        <v>132</v>
      </c>
      <c r="N87" s="268">
        <f>+IFERROR(VLOOKUP($M87,'11 FORMULAS'!$B$54:$C$55,2,0),"")</f>
        <v>0.25</v>
      </c>
      <c r="O87" s="269" t="s">
        <v>144</v>
      </c>
      <c r="P87" s="269" t="s">
        <v>237</v>
      </c>
      <c r="Q87" s="269" t="s">
        <v>135</v>
      </c>
      <c r="R87" s="269" t="s">
        <v>245</v>
      </c>
      <c r="S87" s="218">
        <f t="shared" si="3"/>
        <v>0.5</v>
      </c>
      <c r="T87" s="218">
        <f>IF($L87='11 FORMULAS'!$D$51,$C$8-($C$8*$S$8),$C$8)</f>
        <v>0.44999999999999996</v>
      </c>
      <c r="U87" s="218" t="str">
        <f>IF($L87='11 FORMULAS'!$D$53,$D$86-($D$86*$S$86),$D$86)</f>
        <v/>
      </c>
      <c r="V87" s="513"/>
      <c r="W87" s="516"/>
      <c r="X87" s="33"/>
      <c r="Y87" s="216"/>
      <c r="Z87" s="217"/>
      <c r="AA87" s="217"/>
    </row>
    <row r="88" spans="1:27" ht="29.45" customHeight="1" thickBot="1" x14ac:dyDescent="0.3">
      <c r="A88" s="500"/>
      <c r="B88" s="443"/>
      <c r="C88" s="475"/>
      <c r="D88" s="478"/>
      <c r="E88" s="266">
        <v>3</v>
      </c>
      <c r="F88" s="245"/>
      <c r="G88" s="188"/>
      <c r="H88" s="188"/>
      <c r="I88" s="214" t="str">
        <f t="shared" si="2"/>
        <v xml:space="preserve">  </v>
      </c>
      <c r="J88" s="188" t="s">
        <v>131</v>
      </c>
      <c r="K88" s="218">
        <f>+IFERROR(VLOOKUP($J88,'11 FORMULAS'!$B$51:$C$53,2,0),"")</f>
        <v>0.25</v>
      </c>
      <c r="L88" s="218" t="str">
        <f>+IFERROR(VLOOKUP($J88,'11 FORMULAS'!$B$51:$D$53,3,0),"")</f>
        <v>Probabilidad</v>
      </c>
      <c r="M88" s="267" t="s">
        <v>143</v>
      </c>
      <c r="N88" s="268">
        <f>+IFERROR(VLOOKUP($M88,'11 FORMULAS'!$B$54:$C$55,2,0),"")</f>
        <v>0.15</v>
      </c>
      <c r="O88" s="269" t="s">
        <v>144</v>
      </c>
      <c r="P88" s="269" t="s">
        <v>239</v>
      </c>
      <c r="Q88" s="269" t="s">
        <v>146</v>
      </c>
      <c r="R88" s="269" t="s">
        <v>155</v>
      </c>
      <c r="S88" s="218">
        <f t="shared" si="3"/>
        <v>0.4</v>
      </c>
      <c r="T88" s="218">
        <f>IF($L88='11 FORMULAS'!$D$51,$C$8-($C$8*$S$8),$C$8)</f>
        <v>0.44999999999999996</v>
      </c>
      <c r="U88" s="218" t="str">
        <f>IF($L88='11 FORMULAS'!$D$53,$D$86-($D$86*$S$86),$D$86)</f>
        <v/>
      </c>
      <c r="V88" s="513"/>
      <c r="W88" s="516"/>
      <c r="X88" s="33"/>
      <c r="Y88" s="216"/>
      <c r="Z88" s="217"/>
      <c r="AA88" s="217"/>
    </row>
    <row r="89" spans="1:27" ht="29.45" customHeight="1" thickBot="1" x14ac:dyDescent="0.3">
      <c r="A89" s="500"/>
      <c r="B89" s="443"/>
      <c r="C89" s="475"/>
      <c r="D89" s="478"/>
      <c r="E89" s="266">
        <v>4</v>
      </c>
      <c r="F89" s="245"/>
      <c r="G89" s="188"/>
      <c r="H89" s="188"/>
      <c r="I89" s="214" t="str">
        <f t="shared" si="2"/>
        <v xml:space="preserve">  </v>
      </c>
      <c r="J89" s="188" t="s">
        <v>131</v>
      </c>
      <c r="K89" s="218">
        <f>+IFERROR(VLOOKUP($J89,'11 FORMULAS'!$B$51:$C$53,2,0),"")</f>
        <v>0.25</v>
      </c>
      <c r="L89" s="218" t="str">
        <f>+IFERROR(VLOOKUP($J89,'11 FORMULAS'!$B$51:$D$53,3,0),"")</f>
        <v>Probabilidad</v>
      </c>
      <c r="M89" s="267" t="s">
        <v>132</v>
      </c>
      <c r="N89" s="268">
        <f>+IFERROR(VLOOKUP($M89,'11 FORMULAS'!$B$54:$C$55,2,0),"")</f>
        <v>0.25</v>
      </c>
      <c r="O89" s="269" t="s">
        <v>144</v>
      </c>
      <c r="P89" s="269" t="s">
        <v>237</v>
      </c>
      <c r="Q89" s="269" t="s">
        <v>135</v>
      </c>
      <c r="R89" s="269" t="s">
        <v>245</v>
      </c>
      <c r="S89" s="218">
        <f t="shared" si="3"/>
        <v>0.5</v>
      </c>
      <c r="T89" s="218">
        <f>IF($L89='11 FORMULAS'!$D$51,$C$8-($C$8*$S$8),$C$8)</f>
        <v>0.44999999999999996</v>
      </c>
      <c r="U89" s="218" t="str">
        <f>IF($L89='11 FORMULAS'!$D$53,$D$86-($D$86*$S$86),$D$86)</f>
        <v/>
      </c>
      <c r="V89" s="513"/>
      <c r="W89" s="516"/>
      <c r="X89" s="33"/>
      <c r="Y89" s="216"/>
      <c r="Z89" s="217"/>
      <c r="AA89" s="217"/>
    </row>
    <row r="90" spans="1:27" ht="29.45" customHeight="1" thickBot="1" x14ac:dyDescent="0.3">
      <c r="A90" s="500"/>
      <c r="B90" s="443"/>
      <c r="C90" s="475"/>
      <c r="D90" s="478"/>
      <c r="E90" s="266">
        <v>5</v>
      </c>
      <c r="F90" s="245"/>
      <c r="G90" s="188"/>
      <c r="H90" s="188"/>
      <c r="I90" s="214" t="str">
        <f t="shared" si="2"/>
        <v xml:space="preserve">  </v>
      </c>
      <c r="J90" s="188" t="s">
        <v>131</v>
      </c>
      <c r="K90" s="218">
        <f>+IFERROR(VLOOKUP($J90,'11 FORMULAS'!$B$51:$C$53,2,0),"")</f>
        <v>0.25</v>
      </c>
      <c r="L90" s="218" t="str">
        <f>+IFERROR(VLOOKUP($J90,'11 FORMULAS'!$B$51:$D$53,3,0),"")</f>
        <v>Probabilidad</v>
      </c>
      <c r="M90" s="267" t="s">
        <v>132</v>
      </c>
      <c r="N90" s="268">
        <f>+IFERROR(VLOOKUP($M90,'11 FORMULAS'!$B$54:$C$55,2,0),"")</f>
        <v>0.25</v>
      </c>
      <c r="O90" s="269" t="s">
        <v>144</v>
      </c>
      <c r="P90" s="269" t="s">
        <v>237</v>
      </c>
      <c r="Q90" s="269" t="s">
        <v>135</v>
      </c>
      <c r="R90" s="269" t="s">
        <v>245</v>
      </c>
      <c r="S90" s="218">
        <f t="shared" si="3"/>
        <v>0.5</v>
      </c>
      <c r="T90" s="218">
        <f>IF($L90='11 FORMULAS'!$D$51,$C$8-($C$8*$S$8),$C$8)</f>
        <v>0.44999999999999996</v>
      </c>
      <c r="U90" s="218" t="str">
        <f>IF($L90='11 FORMULAS'!$D$53,$D$86-($D$86*$S$86),$D$86)</f>
        <v/>
      </c>
      <c r="V90" s="513"/>
      <c r="W90" s="516"/>
      <c r="X90" s="33"/>
      <c r="Y90" s="216"/>
      <c r="Z90" s="217"/>
      <c r="AA90" s="217"/>
    </row>
    <row r="91" spans="1:27" ht="29.45" customHeight="1" thickBot="1" x14ac:dyDescent="0.3">
      <c r="A91" s="501"/>
      <c r="B91" s="503"/>
      <c r="C91" s="476"/>
      <c r="D91" s="479"/>
      <c r="E91" s="270">
        <v>6</v>
      </c>
      <c r="F91" s="248"/>
      <c r="G91" s="189"/>
      <c r="H91" s="189"/>
      <c r="I91" s="214" t="str">
        <f t="shared" si="2"/>
        <v xml:space="preserve">  </v>
      </c>
      <c r="J91" s="188" t="s">
        <v>131</v>
      </c>
      <c r="K91" s="218">
        <f>+IFERROR(VLOOKUP($J91,'11 FORMULAS'!$B$51:$C$53,2,0),"")</f>
        <v>0.25</v>
      </c>
      <c r="L91" s="218" t="str">
        <f>+IFERROR(VLOOKUP($J91,'11 FORMULAS'!$B$51:$D$53,3,0),"")</f>
        <v>Probabilidad</v>
      </c>
      <c r="M91" s="267" t="s">
        <v>132</v>
      </c>
      <c r="N91" s="268">
        <f>+IFERROR(VLOOKUP($M91,'11 FORMULAS'!$B$54:$C$55,2,0),"")</f>
        <v>0.25</v>
      </c>
      <c r="O91" s="269" t="s">
        <v>144</v>
      </c>
      <c r="P91" s="269" t="s">
        <v>237</v>
      </c>
      <c r="Q91" s="269" t="s">
        <v>135</v>
      </c>
      <c r="R91" s="269" t="s">
        <v>245</v>
      </c>
      <c r="S91" s="218">
        <f t="shared" si="3"/>
        <v>0.5</v>
      </c>
      <c r="T91" s="218">
        <f>IF($L91='11 FORMULAS'!$D$51,$C$8-($C$8*$S$8),$C$8)</f>
        <v>0.44999999999999996</v>
      </c>
      <c r="U91" s="218" t="str">
        <f>IF($L91='11 FORMULAS'!$D$53,$D$86-($D$86*$S$86),$D$86)</f>
        <v/>
      </c>
      <c r="V91" s="514"/>
      <c r="W91" s="517"/>
      <c r="X91" s="33"/>
    </row>
    <row r="92" spans="1:27" ht="29.45" customHeight="1" thickBot="1" x14ac:dyDescent="0.3">
      <c r="A92" s="498" t="str">
        <f>'2 CONTEXTO E IDENTIFICACIÓN'!A23</f>
        <v>R15</v>
      </c>
      <c r="B92" s="502" t="str">
        <f>+'2 CONTEXTO E IDENTIFICACIÓN'!J23</f>
        <v xml:space="preserve"> por a causa de </v>
      </c>
      <c r="C92" s="474" t="str">
        <f>+'3 PROBABIL E IMPACTO INHERENTE'!E23</f>
        <v/>
      </c>
      <c r="D92" s="477" t="str">
        <f>+'3 PROBABIL E IMPACTO INHERENTE'!M23</f>
        <v/>
      </c>
      <c r="E92" s="271">
        <v>1</v>
      </c>
      <c r="F92" s="246"/>
      <c r="G92" s="40"/>
      <c r="H92" s="40"/>
      <c r="I92" s="214" t="str">
        <f t="shared" si="2"/>
        <v xml:space="preserve">  </v>
      </c>
      <c r="J92" s="188" t="s">
        <v>131</v>
      </c>
      <c r="K92" s="218">
        <f>+IFERROR(VLOOKUP($J92,'11 FORMULAS'!$B$51:$C$53,2,0),"")</f>
        <v>0.25</v>
      </c>
      <c r="L92" s="218" t="str">
        <f>+IFERROR(VLOOKUP($J92,'11 FORMULAS'!$B$51:$D$53,3,0),"")</f>
        <v>Probabilidad</v>
      </c>
      <c r="M92" s="267" t="s">
        <v>132</v>
      </c>
      <c r="N92" s="268">
        <f>+IFERROR(VLOOKUP($M92,'11 FORMULAS'!$B$54:$C$55,2,0),"")</f>
        <v>0.25</v>
      </c>
      <c r="O92" s="269" t="s">
        <v>144</v>
      </c>
      <c r="P92" s="269" t="s">
        <v>237</v>
      </c>
      <c r="Q92" s="269" t="s">
        <v>135</v>
      </c>
      <c r="R92" s="269" t="s">
        <v>245</v>
      </c>
      <c r="S92" s="218">
        <f t="shared" si="3"/>
        <v>0.5</v>
      </c>
      <c r="T92" s="218">
        <f>IF($L92='11 FORMULAS'!$D$51,$C$8-($C$8*$S$8),$C$8)</f>
        <v>0.44999999999999996</v>
      </c>
      <c r="U92" s="249" t="str">
        <f>IF($L92='11 FORMULAS'!$D$53,D92-(D92*S92),D92)</f>
        <v/>
      </c>
      <c r="V92" s="512">
        <f>+IF(T97="","",T97)</f>
        <v>0.44999999999999996</v>
      </c>
      <c r="W92" s="515">
        <f>+IF(U97="","",U97)</f>
        <v>0</v>
      </c>
      <c r="X92" s="33"/>
      <c r="Y92" s="216"/>
      <c r="Z92" s="217"/>
      <c r="AA92" s="217"/>
    </row>
    <row r="93" spans="1:27" ht="29.45" customHeight="1" thickBot="1" x14ac:dyDescent="0.3">
      <c r="A93" s="500"/>
      <c r="B93" s="443"/>
      <c r="C93" s="475"/>
      <c r="D93" s="478"/>
      <c r="E93" s="266">
        <v>2</v>
      </c>
      <c r="F93" s="245"/>
      <c r="G93" s="188"/>
      <c r="H93" s="188"/>
      <c r="I93" s="214" t="str">
        <f t="shared" si="2"/>
        <v xml:space="preserve">  </v>
      </c>
      <c r="J93" s="188" t="s">
        <v>131</v>
      </c>
      <c r="K93" s="218">
        <f>+IFERROR(VLOOKUP($J93,'11 FORMULAS'!$B$51:$C$53,2,0),"")</f>
        <v>0.25</v>
      </c>
      <c r="L93" s="218" t="str">
        <f>+IFERROR(VLOOKUP($J93,'11 FORMULAS'!$B$51:$D$53,3,0),"")</f>
        <v>Probabilidad</v>
      </c>
      <c r="M93" s="267" t="s">
        <v>132</v>
      </c>
      <c r="N93" s="268">
        <f>+IFERROR(VLOOKUP($M93,'11 FORMULAS'!$B$54:$C$55,2,0),"")</f>
        <v>0.25</v>
      </c>
      <c r="O93" s="269" t="s">
        <v>144</v>
      </c>
      <c r="P93" s="269" t="s">
        <v>237</v>
      </c>
      <c r="Q93" s="269" t="s">
        <v>135</v>
      </c>
      <c r="R93" s="269" t="s">
        <v>245</v>
      </c>
      <c r="S93" s="218">
        <f t="shared" si="3"/>
        <v>0.5</v>
      </c>
      <c r="T93" s="218">
        <f>IF($L93='11 FORMULAS'!$D$51,$C$8-($C$8*$S$8),$C$8)</f>
        <v>0.44999999999999996</v>
      </c>
      <c r="U93" s="218">
        <f>IF($L93='11 FORMULAS'!$D$53,D93-(D93*S93),D93)</f>
        <v>0</v>
      </c>
      <c r="V93" s="513"/>
      <c r="W93" s="516"/>
      <c r="X93" s="33"/>
      <c r="Y93" s="216"/>
      <c r="Z93" s="217"/>
      <c r="AA93" s="217"/>
    </row>
    <row r="94" spans="1:27" ht="29.45" customHeight="1" thickBot="1" x14ac:dyDescent="0.3">
      <c r="A94" s="500"/>
      <c r="B94" s="443"/>
      <c r="C94" s="475"/>
      <c r="D94" s="478"/>
      <c r="E94" s="266">
        <v>3</v>
      </c>
      <c r="F94" s="245"/>
      <c r="G94" s="188"/>
      <c r="H94" s="188"/>
      <c r="I94" s="214" t="str">
        <f t="shared" si="2"/>
        <v xml:space="preserve">  </v>
      </c>
      <c r="J94" s="188" t="s">
        <v>131</v>
      </c>
      <c r="K94" s="218">
        <f>+IFERROR(VLOOKUP($J94,'11 FORMULAS'!$B$51:$C$53,2,0),"")</f>
        <v>0.25</v>
      </c>
      <c r="L94" s="218" t="str">
        <f>+IFERROR(VLOOKUP($J94,'11 FORMULAS'!$B$51:$D$53,3,0),"")</f>
        <v>Probabilidad</v>
      </c>
      <c r="M94" s="267" t="s">
        <v>132</v>
      </c>
      <c r="N94" s="268">
        <f>+IFERROR(VLOOKUP($M94,'11 FORMULAS'!$B$54:$C$55,2,0),"")</f>
        <v>0.25</v>
      </c>
      <c r="O94" s="269" t="s">
        <v>144</v>
      </c>
      <c r="P94" s="269" t="s">
        <v>237</v>
      </c>
      <c r="Q94" s="269" t="s">
        <v>135</v>
      </c>
      <c r="R94" s="269" t="s">
        <v>245</v>
      </c>
      <c r="S94" s="218">
        <f t="shared" si="3"/>
        <v>0.5</v>
      </c>
      <c r="T94" s="218">
        <f>IF($L94='11 FORMULAS'!$D$51,$C$8-($C$8*$S$8),$C$8)</f>
        <v>0.44999999999999996</v>
      </c>
      <c r="U94" s="218">
        <f>IF($L94='11 FORMULAS'!$D$53,D94-(D94*S94),D94)</f>
        <v>0</v>
      </c>
      <c r="V94" s="513"/>
      <c r="W94" s="516"/>
      <c r="X94" s="33"/>
      <c r="Y94" s="216"/>
      <c r="Z94" s="217"/>
      <c r="AA94" s="217"/>
    </row>
    <row r="95" spans="1:27" ht="29.45" customHeight="1" thickBot="1" x14ac:dyDescent="0.3">
      <c r="A95" s="500"/>
      <c r="B95" s="443"/>
      <c r="C95" s="475"/>
      <c r="D95" s="478"/>
      <c r="E95" s="266">
        <v>4</v>
      </c>
      <c r="F95" s="245"/>
      <c r="G95" s="188"/>
      <c r="H95" s="188"/>
      <c r="I95" s="214" t="str">
        <f t="shared" si="2"/>
        <v xml:space="preserve">  </v>
      </c>
      <c r="J95" s="188" t="s">
        <v>131</v>
      </c>
      <c r="K95" s="218">
        <f>+IFERROR(VLOOKUP($J95,'11 FORMULAS'!$B$51:$C$53,2,0),"")</f>
        <v>0.25</v>
      </c>
      <c r="L95" s="218" t="str">
        <f>+IFERROR(VLOOKUP($J95,'11 FORMULAS'!$B$51:$D$53,3,0),"")</f>
        <v>Probabilidad</v>
      </c>
      <c r="M95" s="267" t="s">
        <v>132</v>
      </c>
      <c r="N95" s="268">
        <f>+IFERROR(VLOOKUP($M95,'11 FORMULAS'!$B$54:$C$55,2,0),"")</f>
        <v>0.25</v>
      </c>
      <c r="O95" s="269" t="s">
        <v>144</v>
      </c>
      <c r="P95" s="269" t="s">
        <v>237</v>
      </c>
      <c r="Q95" s="269" t="s">
        <v>135</v>
      </c>
      <c r="R95" s="269" t="s">
        <v>245</v>
      </c>
      <c r="S95" s="218">
        <f t="shared" si="3"/>
        <v>0.5</v>
      </c>
      <c r="T95" s="218">
        <f>IF($L95='11 FORMULAS'!$D$51,$C$8-($C$8*$S$8),$C$8)</f>
        <v>0.44999999999999996</v>
      </c>
      <c r="U95" s="218">
        <f>IF($L95='11 FORMULAS'!$D$53,D95-(D95*S95),D95)</f>
        <v>0</v>
      </c>
      <c r="V95" s="513"/>
      <c r="W95" s="516"/>
      <c r="X95" s="33"/>
      <c r="Y95" s="216"/>
      <c r="Z95" s="217"/>
      <c r="AA95" s="217"/>
    </row>
    <row r="96" spans="1:27" ht="29.45" customHeight="1" thickBot="1" x14ac:dyDescent="0.3">
      <c r="A96" s="500"/>
      <c r="B96" s="443"/>
      <c r="C96" s="475"/>
      <c r="D96" s="478"/>
      <c r="E96" s="266">
        <v>5</v>
      </c>
      <c r="F96" s="245"/>
      <c r="G96" s="188"/>
      <c r="H96" s="188"/>
      <c r="I96" s="214" t="str">
        <f t="shared" si="2"/>
        <v xml:space="preserve">  </v>
      </c>
      <c r="J96" s="188" t="s">
        <v>131</v>
      </c>
      <c r="K96" s="218">
        <f>+IFERROR(VLOOKUP($J96,'11 FORMULAS'!$B$51:$C$53,2,0),"")</f>
        <v>0.25</v>
      </c>
      <c r="L96" s="218" t="str">
        <f>+IFERROR(VLOOKUP($J96,'11 FORMULAS'!$B$51:$D$53,3,0),"")</f>
        <v>Probabilidad</v>
      </c>
      <c r="M96" s="267" t="s">
        <v>132</v>
      </c>
      <c r="N96" s="268">
        <f>+IFERROR(VLOOKUP($M96,'11 FORMULAS'!$B$54:$C$55,2,0),"")</f>
        <v>0.25</v>
      </c>
      <c r="O96" s="269" t="s">
        <v>144</v>
      </c>
      <c r="P96" s="269" t="s">
        <v>237</v>
      </c>
      <c r="Q96" s="269" t="s">
        <v>135</v>
      </c>
      <c r="R96" s="269" t="s">
        <v>245</v>
      </c>
      <c r="S96" s="218">
        <f t="shared" si="3"/>
        <v>0.5</v>
      </c>
      <c r="T96" s="218">
        <f>IF($L96='11 FORMULAS'!$D$51,$C$8-($C$8*$S$8),$C$8)</f>
        <v>0.44999999999999996</v>
      </c>
      <c r="U96" s="218">
        <f>IF($L96='11 FORMULAS'!$D$53,D96-(D96*S96),D96)</f>
        <v>0</v>
      </c>
      <c r="V96" s="513"/>
      <c r="W96" s="516"/>
      <c r="X96" s="33"/>
      <c r="Y96" s="216"/>
      <c r="Z96" s="217"/>
      <c r="AA96" s="217"/>
    </row>
    <row r="97" spans="1:27" ht="29.45" customHeight="1" thickBot="1" x14ac:dyDescent="0.3">
      <c r="A97" s="501"/>
      <c r="B97" s="503"/>
      <c r="C97" s="476"/>
      <c r="D97" s="479"/>
      <c r="E97" s="270">
        <v>6</v>
      </c>
      <c r="F97" s="248"/>
      <c r="G97" s="189"/>
      <c r="H97" s="189"/>
      <c r="I97" s="214" t="str">
        <f t="shared" si="2"/>
        <v xml:space="preserve">  </v>
      </c>
      <c r="J97" s="188" t="s">
        <v>131</v>
      </c>
      <c r="K97" s="218">
        <f>+IFERROR(VLOOKUP($J97,'11 FORMULAS'!$B$51:$C$53,2,0),"")</f>
        <v>0.25</v>
      </c>
      <c r="L97" s="218" t="str">
        <f>+IFERROR(VLOOKUP($J97,'11 FORMULAS'!$B$51:$D$53,3,0),"")</f>
        <v>Probabilidad</v>
      </c>
      <c r="M97" s="267" t="s">
        <v>132</v>
      </c>
      <c r="N97" s="268">
        <f>+IFERROR(VLOOKUP($M97,'11 FORMULAS'!$B$54:$C$55,2,0),"")</f>
        <v>0.25</v>
      </c>
      <c r="O97" s="269" t="s">
        <v>144</v>
      </c>
      <c r="P97" s="269" t="s">
        <v>237</v>
      </c>
      <c r="Q97" s="269" t="s">
        <v>135</v>
      </c>
      <c r="R97" s="269" t="s">
        <v>245</v>
      </c>
      <c r="S97" s="218">
        <f t="shared" si="3"/>
        <v>0.5</v>
      </c>
      <c r="T97" s="218">
        <f>IF($L97='11 FORMULAS'!$D$51,$C$8-($C$8*$S$8),$C$8)</f>
        <v>0.44999999999999996</v>
      </c>
      <c r="U97" s="218">
        <f>IF($L97='11 FORMULAS'!$D$53,D97-(D97*S97),D97)</f>
        <v>0</v>
      </c>
      <c r="V97" s="514"/>
      <c r="W97" s="517"/>
      <c r="X97" s="33"/>
    </row>
    <row r="98" spans="1:27" ht="29.45" customHeight="1" thickBot="1" x14ac:dyDescent="0.3">
      <c r="A98" s="498" t="str">
        <f>'2 CONTEXTO E IDENTIFICACIÓN'!A24</f>
        <v>R16</v>
      </c>
      <c r="B98" s="502" t="str">
        <f>+'2 CONTEXTO E IDENTIFICACIÓN'!J24</f>
        <v xml:space="preserve"> por a causa de </v>
      </c>
      <c r="C98" s="474" t="str">
        <f>+'3 PROBABIL E IMPACTO INHERENTE'!E24</f>
        <v/>
      </c>
      <c r="D98" s="477" t="str">
        <f>+'3 PROBABIL E IMPACTO INHERENTE'!M24</f>
        <v/>
      </c>
      <c r="E98" s="271">
        <v>1</v>
      </c>
      <c r="F98" s="246"/>
      <c r="G98" s="40"/>
      <c r="H98" s="40"/>
      <c r="I98" s="214" t="str">
        <f t="shared" si="2"/>
        <v xml:space="preserve">  </v>
      </c>
      <c r="J98" s="188" t="s">
        <v>131</v>
      </c>
      <c r="K98" s="218">
        <f>+IFERROR(VLOOKUP($J98,'11 FORMULAS'!$B$51:$C$53,2,0),"")</f>
        <v>0.25</v>
      </c>
      <c r="L98" s="218" t="str">
        <f>+IFERROR(VLOOKUP($J98,'11 FORMULAS'!$B$51:$D$53,3,0),"")</f>
        <v>Probabilidad</v>
      </c>
      <c r="M98" s="267" t="s">
        <v>132</v>
      </c>
      <c r="N98" s="268">
        <f>+IFERROR(VLOOKUP($M98,'11 FORMULAS'!$B$54:$C$55,2,0),"")</f>
        <v>0.25</v>
      </c>
      <c r="O98" s="269" t="s">
        <v>144</v>
      </c>
      <c r="P98" s="269" t="s">
        <v>237</v>
      </c>
      <c r="Q98" s="269" t="s">
        <v>135</v>
      </c>
      <c r="R98" s="269" t="s">
        <v>245</v>
      </c>
      <c r="S98" s="218">
        <f t="shared" si="3"/>
        <v>0.5</v>
      </c>
      <c r="T98" s="218">
        <f>IF($L98='11 FORMULAS'!$D$51,$C$8-($C$8*$S$8),$C$8)</f>
        <v>0.44999999999999996</v>
      </c>
      <c r="U98" s="218" t="str">
        <f>IF($L98='11 FORMULAS'!$D$53,D98-(D98*S98),D98)</f>
        <v/>
      </c>
      <c r="V98" s="512">
        <f>+IF(T103="","",T103)</f>
        <v>0.44999999999999996</v>
      </c>
      <c r="W98" s="515">
        <f>+IF(U103="","",U103)</f>
        <v>0</v>
      </c>
      <c r="X98" s="33"/>
      <c r="Y98" s="216"/>
      <c r="Z98" s="217"/>
      <c r="AA98" s="217"/>
    </row>
    <row r="99" spans="1:27" ht="29.45" customHeight="1" thickBot="1" x14ac:dyDescent="0.3">
      <c r="A99" s="500"/>
      <c r="B99" s="443"/>
      <c r="C99" s="475"/>
      <c r="D99" s="478"/>
      <c r="E99" s="266">
        <v>2</v>
      </c>
      <c r="F99" s="245"/>
      <c r="G99" s="188"/>
      <c r="H99" s="188"/>
      <c r="I99" s="214" t="str">
        <f t="shared" si="2"/>
        <v xml:space="preserve">  </v>
      </c>
      <c r="J99" s="188" t="s">
        <v>131</v>
      </c>
      <c r="K99" s="218">
        <f>+IFERROR(VLOOKUP($J99,'11 FORMULAS'!$B$51:$C$53,2,0),"")</f>
        <v>0.25</v>
      </c>
      <c r="L99" s="218" t="str">
        <f>+IFERROR(VLOOKUP($J99,'11 FORMULAS'!$B$51:$D$53,3,0),"")</f>
        <v>Probabilidad</v>
      </c>
      <c r="M99" s="267" t="s">
        <v>132</v>
      </c>
      <c r="N99" s="268">
        <f>+IFERROR(VLOOKUP($M99,'11 FORMULAS'!$B$54:$C$55,2,0),"")</f>
        <v>0.25</v>
      </c>
      <c r="O99" s="269" t="s">
        <v>144</v>
      </c>
      <c r="P99" s="269" t="s">
        <v>237</v>
      </c>
      <c r="Q99" s="269" t="s">
        <v>135</v>
      </c>
      <c r="R99" s="269" t="s">
        <v>245</v>
      </c>
      <c r="S99" s="218">
        <f t="shared" si="3"/>
        <v>0.5</v>
      </c>
      <c r="T99" s="218">
        <f>IF($L99='11 FORMULAS'!$D$51,$C$8-($C$8*$S$8),$C$8)</f>
        <v>0.44999999999999996</v>
      </c>
      <c r="U99" s="218">
        <f>IF($L99='11 FORMULAS'!$D$53,D99-(D99*S99),D99)</f>
        <v>0</v>
      </c>
      <c r="V99" s="513"/>
      <c r="W99" s="516"/>
      <c r="X99" s="33"/>
      <c r="Y99" s="216"/>
      <c r="Z99" s="217"/>
      <c r="AA99" s="217"/>
    </row>
    <row r="100" spans="1:27" ht="29.45" customHeight="1" thickBot="1" x14ac:dyDescent="0.3">
      <c r="A100" s="500"/>
      <c r="B100" s="443"/>
      <c r="C100" s="475"/>
      <c r="D100" s="478"/>
      <c r="E100" s="266">
        <v>3</v>
      </c>
      <c r="F100" s="245"/>
      <c r="G100" s="188"/>
      <c r="H100" s="188"/>
      <c r="I100" s="214" t="str">
        <f t="shared" si="2"/>
        <v xml:space="preserve">  </v>
      </c>
      <c r="J100" s="188" t="s">
        <v>131</v>
      </c>
      <c r="K100" s="218">
        <f>+IFERROR(VLOOKUP($J100,'11 FORMULAS'!$B$51:$C$53,2,0),"")</f>
        <v>0.25</v>
      </c>
      <c r="L100" s="218" t="str">
        <f>+IFERROR(VLOOKUP($J100,'11 FORMULAS'!$B$51:$D$53,3,0),"")</f>
        <v>Probabilidad</v>
      </c>
      <c r="M100" s="267" t="s">
        <v>132</v>
      </c>
      <c r="N100" s="268">
        <f>+IFERROR(VLOOKUP($M100,'11 FORMULAS'!$B$54:$C$55,2,0),"")</f>
        <v>0.25</v>
      </c>
      <c r="O100" s="269" t="s">
        <v>144</v>
      </c>
      <c r="P100" s="269" t="s">
        <v>237</v>
      </c>
      <c r="Q100" s="269" t="s">
        <v>135</v>
      </c>
      <c r="R100" s="269" t="s">
        <v>245</v>
      </c>
      <c r="S100" s="218">
        <f t="shared" si="3"/>
        <v>0.5</v>
      </c>
      <c r="T100" s="218">
        <f>IF($L100='11 FORMULAS'!$D$51,$C$8-($C$8*$S$8),$C$8)</f>
        <v>0.44999999999999996</v>
      </c>
      <c r="U100" s="218">
        <f>IF($L100='11 FORMULAS'!$D$53,D100-(D100*S100),D100)</f>
        <v>0</v>
      </c>
      <c r="V100" s="513"/>
      <c r="W100" s="516"/>
      <c r="X100" s="33"/>
      <c r="Y100" s="216"/>
      <c r="Z100" s="217"/>
      <c r="AA100" s="217"/>
    </row>
    <row r="101" spans="1:27" ht="29.45" customHeight="1" thickBot="1" x14ac:dyDescent="0.3">
      <c r="A101" s="500"/>
      <c r="B101" s="443"/>
      <c r="C101" s="475"/>
      <c r="D101" s="478"/>
      <c r="E101" s="266">
        <v>4</v>
      </c>
      <c r="F101" s="245"/>
      <c r="G101" s="188"/>
      <c r="H101" s="188"/>
      <c r="I101" s="214" t="str">
        <f t="shared" si="2"/>
        <v xml:space="preserve">  </v>
      </c>
      <c r="J101" s="188" t="s">
        <v>131</v>
      </c>
      <c r="K101" s="218">
        <f>+IFERROR(VLOOKUP($J101,'11 FORMULAS'!$B$51:$C$53,2,0),"")</f>
        <v>0.25</v>
      </c>
      <c r="L101" s="218" t="str">
        <f>+IFERROR(VLOOKUP($J101,'11 FORMULAS'!$B$51:$D$53,3,0),"")</f>
        <v>Probabilidad</v>
      </c>
      <c r="M101" s="267" t="s">
        <v>132</v>
      </c>
      <c r="N101" s="268">
        <f>+IFERROR(VLOOKUP($M101,'11 FORMULAS'!$B$54:$C$55,2,0),"")</f>
        <v>0.25</v>
      </c>
      <c r="O101" s="269" t="s">
        <v>144</v>
      </c>
      <c r="P101" s="269" t="s">
        <v>237</v>
      </c>
      <c r="Q101" s="269" t="s">
        <v>135</v>
      </c>
      <c r="R101" s="269" t="s">
        <v>245</v>
      </c>
      <c r="S101" s="218">
        <f t="shared" si="3"/>
        <v>0.5</v>
      </c>
      <c r="T101" s="218">
        <f>IF($L101='11 FORMULAS'!$D$51,$C$8-($C$8*$S$8),$C$8)</f>
        <v>0.44999999999999996</v>
      </c>
      <c r="U101" s="218">
        <f>IF($L101='11 FORMULAS'!$D$53,D101-(D101*S101),D101)</f>
        <v>0</v>
      </c>
      <c r="V101" s="513"/>
      <c r="W101" s="516"/>
      <c r="X101" s="33"/>
      <c r="Y101" s="216"/>
      <c r="Z101" s="217"/>
      <c r="AA101" s="217"/>
    </row>
    <row r="102" spans="1:27" ht="29.45" customHeight="1" thickBot="1" x14ac:dyDescent="0.3">
      <c r="A102" s="500"/>
      <c r="B102" s="443"/>
      <c r="C102" s="475"/>
      <c r="D102" s="478"/>
      <c r="E102" s="266">
        <v>5</v>
      </c>
      <c r="F102" s="245"/>
      <c r="G102" s="188"/>
      <c r="H102" s="188"/>
      <c r="I102" s="214" t="str">
        <f t="shared" si="2"/>
        <v xml:space="preserve">  </v>
      </c>
      <c r="J102" s="188" t="s">
        <v>131</v>
      </c>
      <c r="K102" s="218">
        <f>+IFERROR(VLOOKUP($J102,'11 FORMULAS'!$B$51:$C$53,2,0),"")</f>
        <v>0.25</v>
      </c>
      <c r="L102" s="218" t="str">
        <f>+IFERROR(VLOOKUP($J102,'11 FORMULAS'!$B$51:$D$53,3,0),"")</f>
        <v>Probabilidad</v>
      </c>
      <c r="M102" s="267" t="s">
        <v>132</v>
      </c>
      <c r="N102" s="268">
        <f>+IFERROR(VLOOKUP($M102,'11 FORMULAS'!$B$54:$C$55,2,0),"")</f>
        <v>0.25</v>
      </c>
      <c r="O102" s="269" t="s">
        <v>144</v>
      </c>
      <c r="P102" s="269" t="s">
        <v>237</v>
      </c>
      <c r="Q102" s="269" t="s">
        <v>135</v>
      </c>
      <c r="R102" s="269" t="s">
        <v>245</v>
      </c>
      <c r="S102" s="218">
        <f t="shared" si="3"/>
        <v>0.5</v>
      </c>
      <c r="T102" s="218">
        <f>IF($L102='11 FORMULAS'!$D$51,$C$8-($C$8*$S$8),$C$8)</f>
        <v>0.44999999999999996</v>
      </c>
      <c r="U102" s="218">
        <f>IF($L102='11 FORMULAS'!$D$53,D102-(D102*S102),D102)</f>
        <v>0</v>
      </c>
      <c r="V102" s="513"/>
      <c r="W102" s="516"/>
      <c r="X102" s="33"/>
      <c r="Y102" s="216"/>
      <c r="Z102" s="217"/>
      <c r="AA102" s="217"/>
    </row>
    <row r="103" spans="1:27" ht="29.45" customHeight="1" thickBot="1" x14ac:dyDescent="0.3">
      <c r="A103" s="501"/>
      <c r="B103" s="503"/>
      <c r="C103" s="476"/>
      <c r="D103" s="479"/>
      <c r="E103" s="270">
        <v>6</v>
      </c>
      <c r="F103" s="248"/>
      <c r="G103" s="189"/>
      <c r="H103" s="189"/>
      <c r="I103" s="214" t="str">
        <f t="shared" si="2"/>
        <v xml:space="preserve">  </v>
      </c>
      <c r="J103" s="188" t="s">
        <v>131</v>
      </c>
      <c r="K103" s="218">
        <f>+IFERROR(VLOOKUP($J103,'11 FORMULAS'!$B$51:$C$53,2,0),"")</f>
        <v>0.25</v>
      </c>
      <c r="L103" s="218" t="str">
        <f>+IFERROR(VLOOKUP($J103,'11 FORMULAS'!$B$51:$D$53,3,0),"")</f>
        <v>Probabilidad</v>
      </c>
      <c r="M103" s="267" t="s">
        <v>132</v>
      </c>
      <c r="N103" s="268">
        <f>+IFERROR(VLOOKUP($M103,'11 FORMULAS'!$B$54:$C$55,2,0),"")</f>
        <v>0.25</v>
      </c>
      <c r="O103" s="269" t="s">
        <v>144</v>
      </c>
      <c r="P103" s="269" t="s">
        <v>237</v>
      </c>
      <c r="Q103" s="269" t="s">
        <v>135</v>
      </c>
      <c r="R103" s="269" t="s">
        <v>245</v>
      </c>
      <c r="S103" s="218">
        <f t="shared" si="3"/>
        <v>0.5</v>
      </c>
      <c r="T103" s="218">
        <f>IF($L103='11 FORMULAS'!$D$51,$C$8-($C$8*$S$8),$C$8)</f>
        <v>0.44999999999999996</v>
      </c>
      <c r="U103" s="218">
        <f>IF($L103='11 FORMULAS'!$D$53,D103-(D103*S103),D103)</f>
        <v>0</v>
      </c>
      <c r="V103" s="514"/>
      <c r="W103" s="517"/>
      <c r="X103" s="33"/>
    </row>
    <row r="104" spans="1:27" ht="29.45" customHeight="1" thickBot="1" x14ac:dyDescent="0.3">
      <c r="A104" s="498" t="str">
        <f>'2 CONTEXTO E IDENTIFICACIÓN'!A25</f>
        <v>R17</v>
      </c>
      <c r="B104" s="502" t="str">
        <f>+'2 CONTEXTO E IDENTIFICACIÓN'!J25</f>
        <v xml:space="preserve"> por a causa de </v>
      </c>
      <c r="C104" s="474" t="str">
        <f>+'3 PROBABIL E IMPACTO INHERENTE'!E25</f>
        <v/>
      </c>
      <c r="D104" s="477" t="str">
        <f>+'3 PROBABIL E IMPACTO INHERENTE'!M25</f>
        <v/>
      </c>
      <c r="E104" s="271">
        <v>1</v>
      </c>
      <c r="F104" s="246"/>
      <c r="G104" s="40"/>
      <c r="H104" s="40"/>
      <c r="I104" s="214" t="str">
        <f t="shared" si="2"/>
        <v xml:space="preserve">  </v>
      </c>
      <c r="J104" s="188" t="s">
        <v>131</v>
      </c>
      <c r="K104" s="218">
        <f>+IFERROR(VLOOKUP($J104,'11 FORMULAS'!$B$51:$C$53,2,0),"")</f>
        <v>0.25</v>
      </c>
      <c r="L104" s="218" t="str">
        <f>+IFERROR(VLOOKUP($J104,'11 FORMULAS'!$B$51:$D$53,3,0),"")</f>
        <v>Probabilidad</v>
      </c>
      <c r="M104" s="267" t="s">
        <v>132</v>
      </c>
      <c r="N104" s="268">
        <f>+IFERROR(VLOOKUP($M104,'11 FORMULAS'!$B$54:$C$55,2,0),"")</f>
        <v>0.25</v>
      </c>
      <c r="O104" s="269" t="s">
        <v>144</v>
      </c>
      <c r="P104" s="269" t="s">
        <v>237</v>
      </c>
      <c r="Q104" s="269" t="s">
        <v>135</v>
      </c>
      <c r="R104" s="269" t="s">
        <v>245</v>
      </c>
      <c r="S104" s="218">
        <f t="shared" si="3"/>
        <v>0.5</v>
      </c>
      <c r="T104" s="218">
        <f>IF($L104='11 FORMULAS'!$D$51,$C$8-($C$8*$S$8),$C$8)</f>
        <v>0.44999999999999996</v>
      </c>
      <c r="U104" s="218" t="str">
        <f>IF($L104='11 FORMULAS'!$D$53,D104-(D104*S104),D104)</f>
        <v/>
      </c>
      <c r="V104" s="512">
        <f>+IF(T109="","",T109)</f>
        <v>0.44999999999999996</v>
      </c>
      <c r="W104" s="515">
        <f>+IF(U109="","",U109)</f>
        <v>0</v>
      </c>
      <c r="X104" s="33"/>
      <c r="Y104" s="216"/>
      <c r="Z104" s="217"/>
      <c r="AA104" s="217"/>
    </row>
    <row r="105" spans="1:27" ht="29.45" customHeight="1" thickBot="1" x14ac:dyDescent="0.3">
      <c r="A105" s="499"/>
      <c r="B105" s="444"/>
      <c r="C105" s="504"/>
      <c r="D105" s="505"/>
      <c r="E105" s="266">
        <v>2</v>
      </c>
      <c r="F105" s="244"/>
      <c r="G105" s="241"/>
      <c r="H105" s="241"/>
      <c r="I105" s="214" t="str">
        <f t="shared" si="2"/>
        <v xml:space="preserve">  </v>
      </c>
      <c r="J105" s="188" t="s">
        <v>131</v>
      </c>
      <c r="K105" s="218">
        <f>+IFERROR(VLOOKUP($J105,'11 FORMULAS'!$B$51:$C$53,2,0),"")</f>
        <v>0.25</v>
      </c>
      <c r="L105" s="218" t="str">
        <f>+IFERROR(VLOOKUP($J105,'11 FORMULAS'!$B$51:$D$53,3,0),"")</f>
        <v>Probabilidad</v>
      </c>
      <c r="M105" s="267" t="s">
        <v>132</v>
      </c>
      <c r="N105" s="268">
        <f>+IFERROR(VLOOKUP($M105,'11 FORMULAS'!$B$54:$C$55,2,0),"")</f>
        <v>0.25</v>
      </c>
      <c r="O105" s="269" t="s">
        <v>144</v>
      </c>
      <c r="P105" s="269" t="s">
        <v>237</v>
      </c>
      <c r="Q105" s="269" t="s">
        <v>135</v>
      </c>
      <c r="R105" s="269" t="s">
        <v>245</v>
      </c>
      <c r="S105" s="218">
        <f t="shared" si="3"/>
        <v>0.5</v>
      </c>
      <c r="T105" s="218">
        <f>IF($L105='11 FORMULAS'!$D$51,$C$8-($C$8*$S$8),$C$8)</f>
        <v>0.44999999999999996</v>
      </c>
      <c r="U105" s="218">
        <f>IF($L105='11 FORMULAS'!$D$53,D105-(D105*S105),D105)</f>
        <v>0</v>
      </c>
      <c r="V105" s="520"/>
      <c r="W105" s="521"/>
      <c r="X105" s="33"/>
      <c r="Y105" s="216"/>
      <c r="Z105" s="217"/>
      <c r="AA105" s="217"/>
    </row>
    <row r="106" spans="1:27" ht="29.45" customHeight="1" thickBot="1" x14ac:dyDescent="0.3">
      <c r="A106" s="499"/>
      <c r="B106" s="444"/>
      <c r="C106" s="504"/>
      <c r="D106" s="505"/>
      <c r="E106" s="266">
        <v>3</v>
      </c>
      <c r="F106" s="244"/>
      <c r="G106" s="241"/>
      <c r="H106" s="241"/>
      <c r="I106" s="214" t="str">
        <f t="shared" si="2"/>
        <v xml:space="preserve">  </v>
      </c>
      <c r="J106" s="188" t="s">
        <v>131</v>
      </c>
      <c r="K106" s="218">
        <f>+IFERROR(VLOOKUP($J106,'11 FORMULAS'!$B$51:$C$53,2,0),"")</f>
        <v>0.25</v>
      </c>
      <c r="L106" s="218" t="str">
        <f>+IFERROR(VLOOKUP($J106,'11 FORMULAS'!$B$51:$D$53,3,0),"")</f>
        <v>Probabilidad</v>
      </c>
      <c r="M106" s="267" t="s">
        <v>132</v>
      </c>
      <c r="N106" s="268">
        <f>+IFERROR(VLOOKUP($M106,'11 FORMULAS'!$B$54:$C$55,2,0),"")</f>
        <v>0.25</v>
      </c>
      <c r="O106" s="269" t="s">
        <v>144</v>
      </c>
      <c r="P106" s="269" t="s">
        <v>237</v>
      </c>
      <c r="Q106" s="269" t="s">
        <v>135</v>
      </c>
      <c r="R106" s="269" t="s">
        <v>245</v>
      </c>
      <c r="S106" s="218">
        <f t="shared" si="3"/>
        <v>0.5</v>
      </c>
      <c r="T106" s="218">
        <f>IF($L106='11 FORMULAS'!$D$51,$C$8-($C$8*$S$8),$C$8)</f>
        <v>0.44999999999999996</v>
      </c>
      <c r="U106" s="218">
        <f>IF($L106='11 FORMULAS'!$D$53,D106-(D106*S106),D106)</f>
        <v>0</v>
      </c>
      <c r="V106" s="520"/>
      <c r="W106" s="521"/>
      <c r="X106" s="33"/>
      <c r="Y106" s="216"/>
      <c r="Z106" s="217"/>
      <c r="AA106" s="217"/>
    </row>
    <row r="107" spans="1:27" ht="29.45" customHeight="1" thickBot="1" x14ac:dyDescent="0.3">
      <c r="A107" s="500"/>
      <c r="B107" s="443"/>
      <c r="C107" s="475"/>
      <c r="D107" s="478"/>
      <c r="E107" s="266">
        <v>4</v>
      </c>
      <c r="F107" s="245"/>
      <c r="G107" s="188"/>
      <c r="H107" s="188"/>
      <c r="I107" s="214" t="str">
        <f t="shared" si="2"/>
        <v xml:space="preserve">  </v>
      </c>
      <c r="J107" s="188" t="s">
        <v>131</v>
      </c>
      <c r="K107" s="218">
        <f>+IFERROR(VLOOKUP($J107,'11 FORMULAS'!$B$51:$C$53,2,0),"")</f>
        <v>0.25</v>
      </c>
      <c r="L107" s="218" t="str">
        <f>+IFERROR(VLOOKUP($J107,'11 FORMULAS'!$B$51:$D$53,3,0),"")</f>
        <v>Probabilidad</v>
      </c>
      <c r="M107" s="267" t="s">
        <v>132</v>
      </c>
      <c r="N107" s="268">
        <f>+IFERROR(VLOOKUP($M107,'11 FORMULAS'!$B$54:$C$55,2,0),"")</f>
        <v>0.25</v>
      </c>
      <c r="O107" s="269" t="s">
        <v>144</v>
      </c>
      <c r="P107" s="269" t="s">
        <v>237</v>
      </c>
      <c r="Q107" s="269" t="s">
        <v>135</v>
      </c>
      <c r="R107" s="269" t="s">
        <v>245</v>
      </c>
      <c r="S107" s="218">
        <f t="shared" si="3"/>
        <v>0.5</v>
      </c>
      <c r="T107" s="218">
        <f>IF($L107='11 FORMULAS'!$D$51,$C$8-($C$8*$S$8),$C$8)</f>
        <v>0.44999999999999996</v>
      </c>
      <c r="U107" s="218">
        <f>IF($L107='11 FORMULAS'!$D$53,D107-(D107*S107),D107)</f>
        <v>0</v>
      </c>
      <c r="V107" s="513"/>
      <c r="W107" s="516"/>
      <c r="X107" s="33"/>
      <c r="Y107" s="216"/>
      <c r="Z107" s="217"/>
      <c r="AA107" s="217"/>
    </row>
    <row r="108" spans="1:27" ht="29.45" customHeight="1" thickBot="1" x14ac:dyDescent="0.3">
      <c r="A108" s="500"/>
      <c r="B108" s="443"/>
      <c r="C108" s="475"/>
      <c r="D108" s="478"/>
      <c r="E108" s="266">
        <v>5</v>
      </c>
      <c r="F108" s="245"/>
      <c r="G108" s="188"/>
      <c r="H108" s="188"/>
      <c r="I108" s="214" t="str">
        <f t="shared" si="2"/>
        <v xml:space="preserve">  </v>
      </c>
      <c r="J108" s="188" t="s">
        <v>131</v>
      </c>
      <c r="K108" s="218">
        <f>+IFERROR(VLOOKUP($J108,'11 FORMULAS'!$B$51:$C$53,2,0),"")</f>
        <v>0.25</v>
      </c>
      <c r="L108" s="218" t="str">
        <f>+IFERROR(VLOOKUP($J108,'11 FORMULAS'!$B$51:$D$53,3,0),"")</f>
        <v>Probabilidad</v>
      </c>
      <c r="M108" s="267" t="s">
        <v>132</v>
      </c>
      <c r="N108" s="268">
        <f>+IFERROR(VLOOKUP($M108,'11 FORMULAS'!$B$54:$C$55,2,0),"")</f>
        <v>0.25</v>
      </c>
      <c r="O108" s="269" t="s">
        <v>144</v>
      </c>
      <c r="P108" s="269" t="s">
        <v>237</v>
      </c>
      <c r="Q108" s="269" t="s">
        <v>135</v>
      </c>
      <c r="R108" s="269" t="s">
        <v>245</v>
      </c>
      <c r="S108" s="218">
        <f t="shared" si="3"/>
        <v>0.5</v>
      </c>
      <c r="T108" s="218">
        <f>IF($L108='11 FORMULAS'!$D$51,$C$8-($C$8*$S$8),$C$8)</f>
        <v>0.44999999999999996</v>
      </c>
      <c r="U108" s="218">
        <f>IF($L108='11 FORMULAS'!$D$53,D108-(D108*S108),D108)</f>
        <v>0</v>
      </c>
      <c r="V108" s="513"/>
      <c r="W108" s="516"/>
      <c r="X108" s="33"/>
      <c r="Y108" s="216"/>
      <c r="Z108" s="217"/>
      <c r="AA108" s="217"/>
    </row>
    <row r="109" spans="1:27" ht="29.45" customHeight="1" thickBot="1" x14ac:dyDescent="0.3">
      <c r="A109" s="501"/>
      <c r="B109" s="503"/>
      <c r="C109" s="476"/>
      <c r="D109" s="479"/>
      <c r="E109" s="270">
        <v>6</v>
      </c>
      <c r="F109" s="248"/>
      <c r="G109" s="189"/>
      <c r="H109" s="189"/>
      <c r="I109" s="214" t="str">
        <f t="shared" si="2"/>
        <v xml:space="preserve">  </v>
      </c>
      <c r="J109" s="188" t="s">
        <v>131</v>
      </c>
      <c r="K109" s="218">
        <f>+IFERROR(VLOOKUP($J109,'11 FORMULAS'!$B$51:$C$53,2,0),"")</f>
        <v>0.25</v>
      </c>
      <c r="L109" s="218" t="str">
        <f>+IFERROR(VLOOKUP($J109,'11 FORMULAS'!$B$51:$D$53,3,0),"")</f>
        <v>Probabilidad</v>
      </c>
      <c r="M109" s="267" t="s">
        <v>132</v>
      </c>
      <c r="N109" s="268">
        <f>+IFERROR(VLOOKUP($M109,'11 FORMULAS'!$B$54:$C$55,2,0),"")</f>
        <v>0.25</v>
      </c>
      <c r="O109" s="269" t="s">
        <v>144</v>
      </c>
      <c r="P109" s="269" t="s">
        <v>237</v>
      </c>
      <c r="Q109" s="269" t="s">
        <v>135</v>
      </c>
      <c r="R109" s="269" t="s">
        <v>245</v>
      </c>
      <c r="S109" s="218">
        <f t="shared" si="3"/>
        <v>0.5</v>
      </c>
      <c r="T109" s="218">
        <f>IF($L109='11 FORMULAS'!$D$51,$C$8-($C$8*$S$8),$C$8)</f>
        <v>0.44999999999999996</v>
      </c>
      <c r="U109" s="218">
        <f>IF($L109='11 FORMULAS'!$D$53,D109-(D109*S109),D109)</f>
        <v>0</v>
      </c>
      <c r="V109" s="514"/>
      <c r="W109" s="517"/>
      <c r="X109" s="33"/>
    </row>
    <row r="110" spans="1:27" ht="29.45" customHeight="1" thickBot="1" x14ac:dyDescent="0.3">
      <c r="A110" s="498" t="str">
        <f>'2 CONTEXTO E IDENTIFICACIÓN'!A26</f>
        <v>R18</v>
      </c>
      <c r="B110" s="502" t="str">
        <f>+'2 CONTEXTO E IDENTIFICACIÓN'!J26</f>
        <v xml:space="preserve"> por a causa de </v>
      </c>
      <c r="C110" s="474" t="str">
        <f>+'3 PROBABIL E IMPACTO INHERENTE'!E26</f>
        <v/>
      </c>
      <c r="D110" s="477" t="str">
        <f>+'3 PROBABIL E IMPACTO INHERENTE'!M26</f>
        <v/>
      </c>
      <c r="E110" s="271">
        <v>1</v>
      </c>
      <c r="F110" s="246"/>
      <c r="G110" s="40"/>
      <c r="H110" s="40"/>
      <c r="I110" s="214" t="str">
        <f t="shared" si="2"/>
        <v xml:space="preserve">  </v>
      </c>
      <c r="J110" s="188" t="s">
        <v>131</v>
      </c>
      <c r="K110" s="218">
        <f>+IFERROR(VLOOKUP($J110,'11 FORMULAS'!$B$51:$C$53,2,0),"")</f>
        <v>0.25</v>
      </c>
      <c r="L110" s="218" t="str">
        <f>+IFERROR(VLOOKUP($J110,'11 FORMULAS'!$B$51:$D$53,3,0),"")</f>
        <v>Probabilidad</v>
      </c>
      <c r="M110" s="267" t="s">
        <v>132</v>
      </c>
      <c r="N110" s="268">
        <f>+IFERROR(VLOOKUP($M110,'11 FORMULAS'!$B$54:$C$55,2,0),"")</f>
        <v>0.25</v>
      </c>
      <c r="O110" s="269" t="s">
        <v>144</v>
      </c>
      <c r="P110" s="269" t="s">
        <v>237</v>
      </c>
      <c r="Q110" s="269" t="s">
        <v>135</v>
      </c>
      <c r="R110" s="269" t="s">
        <v>245</v>
      </c>
      <c r="S110" s="218">
        <f t="shared" si="3"/>
        <v>0.5</v>
      </c>
      <c r="T110" s="218">
        <f>IF($L110='11 FORMULAS'!$D$51,$C$8-($C$8*$S$8),$C$8)</f>
        <v>0.44999999999999996</v>
      </c>
      <c r="U110" s="218" t="str">
        <f>IF($L110='11 FORMULAS'!$D$53,D110-(D110*S110),D110)</f>
        <v/>
      </c>
      <c r="V110" s="512">
        <f>+IF(T115="","",T115)</f>
        <v>0.44999999999999996</v>
      </c>
      <c r="W110" s="515">
        <f>+IF(U115="","",U115)</f>
        <v>0</v>
      </c>
      <c r="X110" s="33"/>
      <c r="Y110" s="216"/>
      <c r="Z110" s="217"/>
      <c r="AA110" s="217"/>
    </row>
    <row r="111" spans="1:27" ht="29.45" customHeight="1" thickBot="1" x14ac:dyDescent="0.3">
      <c r="A111" s="499"/>
      <c r="B111" s="444"/>
      <c r="C111" s="504"/>
      <c r="D111" s="505"/>
      <c r="E111" s="266">
        <v>2</v>
      </c>
      <c r="F111" s="244"/>
      <c r="G111" s="241"/>
      <c r="H111" s="241"/>
      <c r="I111" s="214" t="str">
        <f t="shared" si="2"/>
        <v xml:space="preserve">  </v>
      </c>
      <c r="J111" s="188" t="s">
        <v>131</v>
      </c>
      <c r="K111" s="218">
        <f>+IFERROR(VLOOKUP($J111,'11 FORMULAS'!$B$51:$C$53,2,0),"")</f>
        <v>0.25</v>
      </c>
      <c r="L111" s="218" t="str">
        <f>+IFERROR(VLOOKUP($J111,'11 FORMULAS'!$B$51:$D$53,3,0),"")</f>
        <v>Probabilidad</v>
      </c>
      <c r="M111" s="267" t="s">
        <v>132</v>
      </c>
      <c r="N111" s="268">
        <f>+IFERROR(VLOOKUP($M111,'11 FORMULAS'!$B$54:$C$55,2,0),"")</f>
        <v>0.25</v>
      </c>
      <c r="O111" s="269" t="s">
        <v>144</v>
      </c>
      <c r="P111" s="269" t="s">
        <v>237</v>
      </c>
      <c r="Q111" s="269" t="s">
        <v>135</v>
      </c>
      <c r="R111" s="269" t="s">
        <v>245</v>
      </c>
      <c r="S111" s="218">
        <f t="shared" si="3"/>
        <v>0.5</v>
      </c>
      <c r="T111" s="218">
        <f>IF($L111='11 FORMULAS'!$D$51,$C$8-($C$8*$S$8),$C$8)</f>
        <v>0.44999999999999996</v>
      </c>
      <c r="U111" s="218">
        <f>IF($L111='11 FORMULAS'!$D$53,D111-(D111*S111),D111)</f>
        <v>0</v>
      </c>
      <c r="V111" s="520"/>
      <c r="W111" s="521"/>
      <c r="X111" s="33"/>
      <c r="Y111" s="216"/>
      <c r="Z111" s="217"/>
      <c r="AA111" s="217"/>
    </row>
    <row r="112" spans="1:27" ht="29.45" customHeight="1" thickBot="1" x14ac:dyDescent="0.3">
      <c r="A112" s="499"/>
      <c r="B112" s="444"/>
      <c r="C112" s="504"/>
      <c r="D112" s="505"/>
      <c r="E112" s="266">
        <v>3</v>
      </c>
      <c r="F112" s="244"/>
      <c r="G112" s="241"/>
      <c r="H112" s="241"/>
      <c r="I112" s="214" t="str">
        <f t="shared" si="2"/>
        <v xml:space="preserve">  </v>
      </c>
      <c r="J112" s="188" t="s">
        <v>131</v>
      </c>
      <c r="K112" s="218">
        <f>+IFERROR(VLOOKUP($J112,'11 FORMULAS'!$B$51:$C$53,2,0),"")</f>
        <v>0.25</v>
      </c>
      <c r="L112" s="218" t="str">
        <f>+IFERROR(VLOOKUP($J112,'11 FORMULAS'!$B$51:$D$53,3,0),"")</f>
        <v>Probabilidad</v>
      </c>
      <c r="M112" s="267" t="s">
        <v>132</v>
      </c>
      <c r="N112" s="268">
        <f>+IFERROR(VLOOKUP($M112,'11 FORMULAS'!$B$54:$C$55,2,0),"")</f>
        <v>0.25</v>
      </c>
      <c r="O112" s="269" t="s">
        <v>144</v>
      </c>
      <c r="P112" s="269" t="s">
        <v>237</v>
      </c>
      <c r="Q112" s="269" t="s">
        <v>135</v>
      </c>
      <c r="R112" s="269" t="s">
        <v>245</v>
      </c>
      <c r="S112" s="218">
        <f t="shared" si="3"/>
        <v>0.5</v>
      </c>
      <c r="T112" s="218">
        <f>IF($L112='11 FORMULAS'!$D$51,$C$8-($C$8*$S$8),$C$8)</f>
        <v>0.44999999999999996</v>
      </c>
      <c r="U112" s="218">
        <f>IF($L112='11 FORMULAS'!$D$53,D112-(D112*S112),D112)</f>
        <v>0</v>
      </c>
      <c r="V112" s="520"/>
      <c r="W112" s="521"/>
      <c r="X112" s="33"/>
      <c r="Y112" s="216"/>
      <c r="Z112" s="217"/>
      <c r="AA112" s="217"/>
    </row>
    <row r="113" spans="1:27" ht="29.45" customHeight="1" thickBot="1" x14ac:dyDescent="0.3">
      <c r="A113" s="500"/>
      <c r="B113" s="443"/>
      <c r="C113" s="475"/>
      <c r="D113" s="478"/>
      <c r="E113" s="266">
        <v>4</v>
      </c>
      <c r="F113" s="245"/>
      <c r="G113" s="188"/>
      <c r="H113" s="188"/>
      <c r="I113" s="214" t="str">
        <f t="shared" si="2"/>
        <v xml:space="preserve">  </v>
      </c>
      <c r="J113" s="188" t="s">
        <v>131</v>
      </c>
      <c r="K113" s="218">
        <f>+IFERROR(VLOOKUP($J113,'11 FORMULAS'!$B$51:$C$53,2,0),"")</f>
        <v>0.25</v>
      </c>
      <c r="L113" s="218" t="str">
        <f>+IFERROR(VLOOKUP($J113,'11 FORMULAS'!$B$51:$D$53,3,0),"")</f>
        <v>Probabilidad</v>
      </c>
      <c r="M113" s="267" t="s">
        <v>132</v>
      </c>
      <c r="N113" s="268">
        <f>+IFERROR(VLOOKUP($M113,'11 FORMULAS'!$B$54:$C$55,2,0),"")</f>
        <v>0.25</v>
      </c>
      <c r="O113" s="269" t="s">
        <v>144</v>
      </c>
      <c r="P113" s="269" t="s">
        <v>237</v>
      </c>
      <c r="Q113" s="269" t="s">
        <v>135</v>
      </c>
      <c r="R113" s="269" t="s">
        <v>245</v>
      </c>
      <c r="S113" s="218">
        <f t="shared" si="3"/>
        <v>0.5</v>
      </c>
      <c r="T113" s="218">
        <f>IF($L113='11 FORMULAS'!$D$51,$C$8-($C$8*$S$8),$C$8)</f>
        <v>0.44999999999999996</v>
      </c>
      <c r="U113" s="218">
        <f>IF($L113='11 FORMULAS'!$D$53,D113-(D113*S113),D113)</f>
        <v>0</v>
      </c>
      <c r="V113" s="513"/>
      <c r="W113" s="516"/>
      <c r="X113" s="33"/>
      <c r="Y113" s="216"/>
      <c r="Z113" s="217"/>
      <c r="AA113" s="217"/>
    </row>
    <row r="114" spans="1:27" ht="29.45" customHeight="1" thickBot="1" x14ac:dyDescent="0.3">
      <c r="A114" s="500"/>
      <c r="B114" s="443"/>
      <c r="C114" s="475"/>
      <c r="D114" s="478"/>
      <c r="E114" s="266">
        <v>5</v>
      </c>
      <c r="F114" s="245"/>
      <c r="G114" s="188"/>
      <c r="H114" s="188"/>
      <c r="I114" s="214" t="str">
        <f t="shared" si="2"/>
        <v xml:space="preserve">  </v>
      </c>
      <c r="J114" s="188" t="s">
        <v>131</v>
      </c>
      <c r="K114" s="218">
        <f>+IFERROR(VLOOKUP($J114,'11 FORMULAS'!$B$51:$C$53,2,0),"")</f>
        <v>0.25</v>
      </c>
      <c r="L114" s="218" t="str">
        <f>+IFERROR(VLOOKUP($J114,'11 FORMULAS'!$B$51:$D$53,3,0),"")</f>
        <v>Probabilidad</v>
      </c>
      <c r="M114" s="267" t="s">
        <v>132</v>
      </c>
      <c r="N114" s="268">
        <f>+IFERROR(VLOOKUP($M114,'11 FORMULAS'!$B$54:$C$55,2,0),"")</f>
        <v>0.25</v>
      </c>
      <c r="O114" s="269" t="s">
        <v>144</v>
      </c>
      <c r="P114" s="269" t="s">
        <v>237</v>
      </c>
      <c r="Q114" s="269" t="s">
        <v>135</v>
      </c>
      <c r="R114" s="269" t="s">
        <v>245</v>
      </c>
      <c r="S114" s="218">
        <f t="shared" si="3"/>
        <v>0.5</v>
      </c>
      <c r="T114" s="218">
        <f>IF($L114='11 FORMULAS'!$D$51,$C$8-($C$8*$S$8),$C$8)</f>
        <v>0.44999999999999996</v>
      </c>
      <c r="U114" s="218">
        <f>IF($L114='11 FORMULAS'!$D$53,D114-(D114*S114),D114)</f>
        <v>0</v>
      </c>
      <c r="V114" s="513"/>
      <c r="W114" s="516"/>
      <c r="X114" s="33"/>
      <c r="Y114" s="216"/>
      <c r="Z114" s="217"/>
      <c r="AA114" s="217"/>
    </row>
    <row r="115" spans="1:27" ht="29.45" customHeight="1" thickBot="1" x14ac:dyDescent="0.3">
      <c r="A115" s="501"/>
      <c r="B115" s="503"/>
      <c r="C115" s="476"/>
      <c r="D115" s="479"/>
      <c r="E115" s="270">
        <v>6</v>
      </c>
      <c r="F115" s="248"/>
      <c r="G115" s="189"/>
      <c r="H115" s="189"/>
      <c r="I115" s="214" t="str">
        <f t="shared" si="2"/>
        <v xml:space="preserve">  </v>
      </c>
      <c r="J115" s="188" t="s">
        <v>131</v>
      </c>
      <c r="K115" s="218">
        <f>+IFERROR(VLOOKUP($J115,'11 FORMULAS'!$B$51:$C$53,2,0),"")</f>
        <v>0.25</v>
      </c>
      <c r="L115" s="218" t="str">
        <f>+IFERROR(VLOOKUP($J115,'11 FORMULAS'!$B$51:$D$53,3,0),"")</f>
        <v>Probabilidad</v>
      </c>
      <c r="M115" s="267" t="s">
        <v>132</v>
      </c>
      <c r="N115" s="268">
        <f>+IFERROR(VLOOKUP($M115,'11 FORMULAS'!$B$54:$C$55,2,0),"")</f>
        <v>0.25</v>
      </c>
      <c r="O115" s="269" t="s">
        <v>144</v>
      </c>
      <c r="P115" s="269" t="s">
        <v>237</v>
      </c>
      <c r="Q115" s="269" t="s">
        <v>135</v>
      </c>
      <c r="R115" s="269" t="s">
        <v>245</v>
      </c>
      <c r="S115" s="218">
        <f t="shared" si="3"/>
        <v>0.5</v>
      </c>
      <c r="T115" s="218">
        <f>IF($L115='11 FORMULAS'!$D$51,$C$8-($C$8*$S$8),$C$8)</f>
        <v>0.44999999999999996</v>
      </c>
      <c r="U115" s="218">
        <f>IF($L115='11 FORMULAS'!$D$53,D115-(D115*S115),D115)</f>
        <v>0</v>
      </c>
      <c r="V115" s="514"/>
      <c r="W115" s="517"/>
      <c r="X115" s="33"/>
    </row>
    <row r="116" spans="1:27" ht="29.45" customHeight="1" thickBot="1" x14ac:dyDescent="0.3">
      <c r="A116" s="498" t="str">
        <f>'2 CONTEXTO E IDENTIFICACIÓN'!A27</f>
        <v>R19</v>
      </c>
      <c r="B116" s="502" t="str">
        <f>+'2 CONTEXTO E IDENTIFICACIÓN'!J27</f>
        <v xml:space="preserve"> por a causa de </v>
      </c>
      <c r="C116" s="474" t="str">
        <f>+'3 PROBABIL E IMPACTO INHERENTE'!E27</f>
        <v/>
      </c>
      <c r="D116" s="477" t="str">
        <f>+'3 PROBABIL E IMPACTO INHERENTE'!M27</f>
        <v/>
      </c>
      <c r="E116" s="271">
        <v>1</v>
      </c>
      <c r="F116" s="246"/>
      <c r="G116" s="40"/>
      <c r="H116" s="40"/>
      <c r="I116" s="214" t="str">
        <f t="shared" si="2"/>
        <v xml:space="preserve">  </v>
      </c>
      <c r="J116" s="188" t="s">
        <v>131</v>
      </c>
      <c r="K116" s="218">
        <f>+IFERROR(VLOOKUP($J116,'11 FORMULAS'!$B$51:$C$53,2,0),"")</f>
        <v>0.25</v>
      </c>
      <c r="L116" s="218" t="str">
        <f>+IFERROR(VLOOKUP($J116,'11 FORMULAS'!$B$51:$D$53,3,0),"")</f>
        <v>Probabilidad</v>
      </c>
      <c r="M116" s="267" t="s">
        <v>132</v>
      </c>
      <c r="N116" s="268">
        <f>+IFERROR(VLOOKUP($M116,'11 FORMULAS'!$B$54:$C$55,2,0),"")</f>
        <v>0.25</v>
      </c>
      <c r="O116" s="269" t="s">
        <v>144</v>
      </c>
      <c r="P116" s="269" t="s">
        <v>237</v>
      </c>
      <c r="Q116" s="269" t="s">
        <v>135</v>
      </c>
      <c r="R116" s="269" t="s">
        <v>245</v>
      </c>
      <c r="S116" s="218">
        <f t="shared" si="3"/>
        <v>0.5</v>
      </c>
      <c r="T116" s="218">
        <f>IF($L116='11 FORMULAS'!$D$51,$C$8-($C$8*$S$8),$C$8)</f>
        <v>0.44999999999999996</v>
      </c>
      <c r="U116" s="218" t="str">
        <f>IF($L116='11 FORMULAS'!$D$53,D116-(D116*S116),D116)</f>
        <v/>
      </c>
      <c r="V116" s="512">
        <f>+IF(T121="","",T121)</f>
        <v>0.6</v>
      </c>
      <c r="W116" s="515">
        <f>+IF(U121="","",U121)</f>
        <v>0</v>
      </c>
      <c r="X116" s="33"/>
      <c r="Y116" s="216"/>
      <c r="Z116" s="217"/>
      <c r="AA116" s="217"/>
    </row>
    <row r="117" spans="1:27" ht="29.45" customHeight="1" thickBot="1" x14ac:dyDescent="0.3">
      <c r="A117" s="499"/>
      <c r="B117" s="444"/>
      <c r="C117" s="504"/>
      <c r="D117" s="505"/>
      <c r="E117" s="266">
        <v>2</v>
      </c>
      <c r="F117" s="244"/>
      <c r="G117" s="241"/>
      <c r="H117" s="241"/>
      <c r="I117" s="214" t="str">
        <f t="shared" si="2"/>
        <v xml:space="preserve">  </v>
      </c>
      <c r="J117" s="188" t="s">
        <v>131</v>
      </c>
      <c r="K117" s="218">
        <f>+IFERROR(VLOOKUP($J117,'11 FORMULAS'!$B$51:$C$53,2,0),"")</f>
        <v>0.25</v>
      </c>
      <c r="L117" s="218" t="str">
        <f>+IFERROR(VLOOKUP($J117,'11 FORMULAS'!$B$51:$D$53,3,0),"")</f>
        <v>Probabilidad</v>
      </c>
      <c r="M117" s="267" t="s">
        <v>132</v>
      </c>
      <c r="N117" s="268">
        <f>+IFERROR(VLOOKUP($M117,'11 FORMULAS'!$B$54:$C$55,2,0),"")</f>
        <v>0.25</v>
      </c>
      <c r="O117" s="269" t="s">
        <v>144</v>
      </c>
      <c r="P117" s="269" t="s">
        <v>237</v>
      </c>
      <c r="Q117" s="269" t="s">
        <v>135</v>
      </c>
      <c r="R117" s="269" t="s">
        <v>245</v>
      </c>
      <c r="S117" s="218">
        <f t="shared" si="3"/>
        <v>0.5</v>
      </c>
      <c r="T117" s="218">
        <f>IF($L117='11 FORMULAS'!$D$51,$C$8-($C$8*$S$8),$C$8)</f>
        <v>0.44999999999999996</v>
      </c>
      <c r="U117" s="218">
        <f>IF($L117='11 FORMULAS'!$D$53,D117-(D117*S117),D117)</f>
        <v>0</v>
      </c>
      <c r="V117" s="520"/>
      <c r="W117" s="521"/>
      <c r="X117" s="33"/>
      <c r="Y117" s="216"/>
      <c r="Z117" s="217"/>
      <c r="AA117" s="217"/>
    </row>
    <row r="118" spans="1:27" ht="29.45" customHeight="1" thickBot="1" x14ac:dyDescent="0.3">
      <c r="A118" s="499"/>
      <c r="B118" s="444"/>
      <c r="C118" s="504"/>
      <c r="D118" s="505"/>
      <c r="E118" s="266">
        <v>3</v>
      </c>
      <c r="F118" s="244"/>
      <c r="G118" s="241"/>
      <c r="H118" s="241"/>
      <c r="I118" s="214" t="str">
        <f t="shared" si="2"/>
        <v xml:space="preserve">  </v>
      </c>
      <c r="J118" s="188" t="s">
        <v>131</v>
      </c>
      <c r="K118" s="218">
        <f>+IFERROR(VLOOKUP($J118,'11 FORMULAS'!$B$51:$C$53,2,0),"")</f>
        <v>0.25</v>
      </c>
      <c r="L118" s="218" t="str">
        <f>+IFERROR(VLOOKUP($J118,'11 FORMULAS'!$B$51:$D$53,3,0),"")</f>
        <v>Probabilidad</v>
      </c>
      <c r="M118" s="267" t="s">
        <v>132</v>
      </c>
      <c r="N118" s="268">
        <f>+IFERROR(VLOOKUP($M118,'11 FORMULAS'!$B$54:$C$55,2,0),"")</f>
        <v>0.25</v>
      </c>
      <c r="O118" s="269" t="s">
        <v>144</v>
      </c>
      <c r="P118" s="269" t="s">
        <v>237</v>
      </c>
      <c r="Q118" s="269" t="s">
        <v>135</v>
      </c>
      <c r="R118" s="269" t="s">
        <v>245</v>
      </c>
      <c r="S118" s="218">
        <f t="shared" si="3"/>
        <v>0.5</v>
      </c>
      <c r="T118" s="218">
        <f>IF($L118='11 FORMULAS'!$D$51,$C$8-($C$8*$S$8),$C$8)</f>
        <v>0.44999999999999996</v>
      </c>
      <c r="U118" s="218">
        <f>IF($L118='11 FORMULAS'!$D$53,D118-(D118*S118),D118)</f>
        <v>0</v>
      </c>
      <c r="V118" s="520"/>
      <c r="W118" s="521"/>
      <c r="X118" s="33"/>
      <c r="Y118" s="216"/>
      <c r="Z118" s="217"/>
      <c r="AA118" s="217"/>
    </row>
    <row r="119" spans="1:27" ht="29.45" customHeight="1" thickBot="1" x14ac:dyDescent="0.3">
      <c r="A119" s="500"/>
      <c r="B119" s="443"/>
      <c r="C119" s="475"/>
      <c r="D119" s="478"/>
      <c r="E119" s="266">
        <v>4</v>
      </c>
      <c r="F119" s="245"/>
      <c r="G119" s="188"/>
      <c r="H119" s="188"/>
      <c r="I119" s="214" t="str">
        <f t="shared" si="2"/>
        <v xml:space="preserve">  </v>
      </c>
      <c r="J119" s="188" t="s">
        <v>131</v>
      </c>
      <c r="K119" s="218">
        <f>+IFERROR(VLOOKUP($J119,'11 FORMULAS'!$B$51:$C$53,2,0),"")</f>
        <v>0.25</v>
      </c>
      <c r="L119" s="218" t="str">
        <f>+IFERROR(VLOOKUP($J119,'11 FORMULAS'!$B$51:$D$53,3,0),"")</f>
        <v>Probabilidad</v>
      </c>
      <c r="M119" s="267" t="s">
        <v>132</v>
      </c>
      <c r="N119" s="268">
        <f>+IFERROR(VLOOKUP($M119,'11 FORMULAS'!$B$54:$C$55,2,0),"")</f>
        <v>0.25</v>
      </c>
      <c r="O119" s="269" t="s">
        <v>144</v>
      </c>
      <c r="P119" s="269" t="s">
        <v>237</v>
      </c>
      <c r="Q119" s="269" t="s">
        <v>135</v>
      </c>
      <c r="R119" s="269" t="s">
        <v>245</v>
      </c>
      <c r="S119" s="218">
        <f t="shared" si="3"/>
        <v>0.5</v>
      </c>
      <c r="T119" s="218">
        <f>IF($L119='11 FORMULAS'!$D$51,$C$8-($C$8*$S$8),$C$8)</f>
        <v>0.44999999999999996</v>
      </c>
      <c r="U119" s="218">
        <f>IF($L119='11 FORMULAS'!$D$53,D119-(D119*S119),D119)</f>
        <v>0</v>
      </c>
      <c r="V119" s="513"/>
      <c r="W119" s="516"/>
      <c r="X119" s="33"/>
      <c r="Y119" s="216"/>
      <c r="Z119" s="217"/>
      <c r="AA119" s="217"/>
    </row>
    <row r="120" spans="1:27" ht="29.45" customHeight="1" thickBot="1" x14ac:dyDescent="0.3">
      <c r="A120" s="500"/>
      <c r="B120" s="443"/>
      <c r="C120" s="475"/>
      <c r="D120" s="478"/>
      <c r="E120" s="266">
        <v>5</v>
      </c>
      <c r="F120" s="245"/>
      <c r="G120" s="188"/>
      <c r="H120" s="188"/>
      <c r="I120" s="214" t="str">
        <f t="shared" si="2"/>
        <v xml:space="preserve">  </v>
      </c>
      <c r="J120" s="188" t="s">
        <v>131</v>
      </c>
      <c r="K120" s="218">
        <f>+IFERROR(VLOOKUP($J120,'11 FORMULAS'!$B$51:$C$53,2,0),"")</f>
        <v>0.25</v>
      </c>
      <c r="L120" s="218" t="str">
        <f>+IFERROR(VLOOKUP($J120,'11 FORMULAS'!$B$51:$D$53,3,0),"")</f>
        <v>Probabilidad</v>
      </c>
      <c r="M120" s="267" t="s">
        <v>132</v>
      </c>
      <c r="N120" s="268">
        <f>+IFERROR(VLOOKUP($M120,'11 FORMULAS'!$B$54:$C$55,2,0),"")</f>
        <v>0.25</v>
      </c>
      <c r="O120" s="269" t="s">
        <v>144</v>
      </c>
      <c r="P120" s="269" t="s">
        <v>237</v>
      </c>
      <c r="Q120" s="269" t="s">
        <v>135</v>
      </c>
      <c r="R120" s="269" t="s">
        <v>245</v>
      </c>
      <c r="S120" s="218">
        <f t="shared" si="3"/>
        <v>0.5</v>
      </c>
      <c r="T120" s="218">
        <f>IF($L120='11 FORMULAS'!$D$51,$C$8-($C$8*$S$8),$C$8)</f>
        <v>0.44999999999999996</v>
      </c>
      <c r="U120" s="218">
        <f>IF($L120='11 FORMULAS'!$D$53,D120-(D120*S120),D120)</f>
        <v>0</v>
      </c>
      <c r="V120" s="513"/>
      <c r="W120" s="516"/>
      <c r="X120" s="33"/>
      <c r="Y120" s="216"/>
      <c r="Z120" s="217"/>
      <c r="AA120" s="217"/>
    </row>
    <row r="121" spans="1:27" ht="29.45" customHeight="1" thickBot="1" x14ac:dyDescent="0.3">
      <c r="A121" s="501"/>
      <c r="B121" s="503"/>
      <c r="C121" s="476"/>
      <c r="D121" s="479"/>
      <c r="E121" s="270">
        <v>6</v>
      </c>
      <c r="F121" s="248"/>
      <c r="G121" s="189"/>
      <c r="H121" s="189"/>
      <c r="I121" s="214" t="str">
        <f t="shared" si="2"/>
        <v xml:space="preserve">  </v>
      </c>
      <c r="J121" s="188" t="s">
        <v>153</v>
      </c>
      <c r="K121" s="218">
        <f>+IFERROR(VLOOKUP($J121,'11 FORMULAS'!$B$51:$C$53,2,0),"")</f>
        <v>0.1</v>
      </c>
      <c r="L121" s="218" t="str">
        <f>+IFERROR(VLOOKUP($J121,'11 FORMULAS'!$B$51:$D$53,3,0),"")</f>
        <v>Impacto</v>
      </c>
      <c r="M121" s="267" t="s">
        <v>132</v>
      </c>
      <c r="N121" s="268">
        <f>+IFERROR(VLOOKUP($M121,'11 FORMULAS'!$B$54:$C$55,2,0),"")</f>
        <v>0.25</v>
      </c>
      <c r="O121" s="269" t="s">
        <v>144</v>
      </c>
      <c r="P121" s="269" t="s">
        <v>237</v>
      </c>
      <c r="Q121" s="269" t="s">
        <v>135</v>
      </c>
      <c r="R121" s="269" t="s">
        <v>245</v>
      </c>
      <c r="S121" s="218">
        <f t="shared" si="3"/>
        <v>0.35</v>
      </c>
      <c r="T121" s="218">
        <f>IF($L121='11 FORMULAS'!$D$51,$C$8-($C$8*$S$8),$C$8)</f>
        <v>0.6</v>
      </c>
      <c r="U121" s="218">
        <f>IF($L121='11 FORMULAS'!$D$53,D121-(D121*S121),D121)</f>
        <v>0</v>
      </c>
      <c r="V121" s="514"/>
      <c r="W121" s="517"/>
      <c r="X121" s="33"/>
    </row>
    <row r="122" spans="1:27" ht="29.45" customHeight="1" thickBot="1" x14ac:dyDescent="0.3">
      <c r="A122" s="498" t="str">
        <f>'2 CONTEXTO E IDENTIFICACIÓN'!A28</f>
        <v>R20</v>
      </c>
      <c r="B122" s="502" t="str">
        <f>+'2 CONTEXTO E IDENTIFICACIÓN'!J28</f>
        <v xml:space="preserve"> por a causa de </v>
      </c>
      <c r="C122" s="474" t="str">
        <f>+'3 PROBABIL E IMPACTO INHERENTE'!E28</f>
        <v/>
      </c>
      <c r="D122" s="477" t="str">
        <f>+'3 PROBABIL E IMPACTO INHERENTE'!M28</f>
        <v/>
      </c>
      <c r="E122" s="271">
        <v>1</v>
      </c>
      <c r="F122" s="246"/>
      <c r="G122" s="40"/>
      <c r="H122" s="40"/>
      <c r="I122" s="214" t="str">
        <f t="shared" si="2"/>
        <v xml:space="preserve">  </v>
      </c>
      <c r="J122" s="188" t="s">
        <v>131</v>
      </c>
      <c r="K122" s="218">
        <f>+IFERROR(VLOOKUP($J122,'11 FORMULAS'!$B$51:$C$53,2,0),"")</f>
        <v>0.25</v>
      </c>
      <c r="L122" s="218" t="str">
        <f>+IFERROR(VLOOKUP($J122,'11 FORMULAS'!$B$51:$D$53,3,0),"")</f>
        <v>Probabilidad</v>
      </c>
      <c r="M122" s="267" t="s">
        <v>132</v>
      </c>
      <c r="N122" s="268">
        <f>+IFERROR(VLOOKUP($M122,'11 FORMULAS'!$B$54:$C$55,2,0),"")</f>
        <v>0.25</v>
      </c>
      <c r="O122" s="269" t="s">
        <v>144</v>
      </c>
      <c r="P122" s="269" t="s">
        <v>237</v>
      </c>
      <c r="Q122" s="269" t="s">
        <v>135</v>
      </c>
      <c r="R122" s="269" t="s">
        <v>245</v>
      </c>
      <c r="S122" s="218">
        <f t="shared" si="3"/>
        <v>0.5</v>
      </c>
      <c r="T122" s="218">
        <f>IF($L122='11 FORMULAS'!$D$51,$C$8-($C$8*$S$8),$C$8)</f>
        <v>0.44999999999999996</v>
      </c>
      <c r="U122" s="218" t="str">
        <f>IF($L122='11 FORMULAS'!$D$53,D122-(D122*S122),D122)</f>
        <v/>
      </c>
      <c r="V122" s="512">
        <f>+IF(T127="","",T127)</f>
        <v>0.44999999999999996</v>
      </c>
      <c r="W122" s="515">
        <f>+IF(U127="","",U127)</f>
        <v>0</v>
      </c>
      <c r="X122" s="33"/>
      <c r="Y122" s="216"/>
      <c r="Z122" s="217"/>
      <c r="AA122" s="217"/>
    </row>
    <row r="123" spans="1:27" ht="29.45" customHeight="1" thickBot="1" x14ac:dyDescent="0.3">
      <c r="A123" s="499"/>
      <c r="B123" s="444"/>
      <c r="C123" s="504"/>
      <c r="D123" s="505"/>
      <c r="E123" s="266">
        <v>2</v>
      </c>
      <c r="F123" s="244"/>
      <c r="G123" s="241"/>
      <c r="H123" s="241"/>
      <c r="I123" s="214" t="str">
        <f t="shared" si="2"/>
        <v xml:space="preserve">  </v>
      </c>
      <c r="J123" s="188" t="s">
        <v>142</v>
      </c>
      <c r="K123" s="218">
        <f>+IFERROR(VLOOKUP($J123,'11 FORMULAS'!$B$51:$C$53,2,0),"")</f>
        <v>0.15</v>
      </c>
      <c r="L123" s="218" t="str">
        <f>+IFERROR(VLOOKUP($J123,'11 FORMULAS'!$B$51:$D$53,3,0),"")</f>
        <v>Probabilidad</v>
      </c>
      <c r="M123" s="267" t="s">
        <v>132</v>
      </c>
      <c r="N123" s="268">
        <f>+IFERROR(VLOOKUP($M123,'11 FORMULAS'!$B$54:$C$55,2,0),"")</f>
        <v>0.25</v>
      </c>
      <c r="O123" s="269" t="s">
        <v>144</v>
      </c>
      <c r="P123" s="269" t="s">
        <v>237</v>
      </c>
      <c r="Q123" s="269" t="s">
        <v>135</v>
      </c>
      <c r="R123" s="269" t="s">
        <v>245</v>
      </c>
      <c r="S123" s="218">
        <f t="shared" si="3"/>
        <v>0.4</v>
      </c>
      <c r="T123" s="218">
        <f>IF($L123='11 FORMULAS'!$D$51,$C$8-($C$8*$S$8),$C$8)</f>
        <v>0.44999999999999996</v>
      </c>
      <c r="U123" s="218">
        <f>IF($L123='11 FORMULAS'!$D$53,D123-(D123*S123),D123)</f>
        <v>0</v>
      </c>
      <c r="V123" s="520"/>
      <c r="W123" s="521"/>
      <c r="X123" s="33"/>
      <c r="Y123" s="216"/>
      <c r="Z123" s="217"/>
      <c r="AA123" s="217"/>
    </row>
    <row r="124" spans="1:27" ht="29.45" customHeight="1" thickBot="1" x14ac:dyDescent="0.3">
      <c r="A124" s="499"/>
      <c r="B124" s="444"/>
      <c r="C124" s="504"/>
      <c r="D124" s="505"/>
      <c r="E124" s="266">
        <v>3</v>
      </c>
      <c r="F124" s="244"/>
      <c r="G124" s="241"/>
      <c r="H124" s="241"/>
      <c r="I124" s="214" t="str">
        <f t="shared" si="2"/>
        <v xml:space="preserve">  </v>
      </c>
      <c r="J124" s="188" t="s">
        <v>131</v>
      </c>
      <c r="K124" s="218">
        <f>+IFERROR(VLOOKUP($J124,'11 FORMULAS'!$B$51:$C$53,2,0),"")</f>
        <v>0.25</v>
      </c>
      <c r="L124" s="218" t="str">
        <f>+IFERROR(VLOOKUP($J124,'11 FORMULAS'!$B$51:$D$53,3,0),"")</f>
        <v>Probabilidad</v>
      </c>
      <c r="M124" s="267" t="s">
        <v>143</v>
      </c>
      <c r="N124" s="268">
        <f>+IFERROR(VLOOKUP($M124,'11 FORMULAS'!$B$54:$C$55,2,0),"")</f>
        <v>0.15</v>
      </c>
      <c r="O124" s="269" t="s">
        <v>144</v>
      </c>
      <c r="P124" s="269" t="s">
        <v>237</v>
      </c>
      <c r="Q124" s="269" t="s">
        <v>135</v>
      </c>
      <c r="R124" s="269" t="s">
        <v>245</v>
      </c>
      <c r="S124" s="218">
        <f t="shared" si="3"/>
        <v>0.4</v>
      </c>
      <c r="T124" s="218">
        <f>IF($L124='11 FORMULAS'!$D$51,$C$8-($C$8*$S$8),$C$8)</f>
        <v>0.44999999999999996</v>
      </c>
      <c r="U124" s="218">
        <f>IF($L124='11 FORMULAS'!$D$53,D124-(D124*S124),D124)</f>
        <v>0</v>
      </c>
      <c r="V124" s="520"/>
      <c r="W124" s="521"/>
      <c r="X124" s="33"/>
      <c r="Y124" s="216"/>
      <c r="Z124" s="217"/>
      <c r="AA124" s="217"/>
    </row>
    <row r="125" spans="1:27" ht="29.45" customHeight="1" thickBot="1" x14ac:dyDescent="0.3">
      <c r="A125" s="500"/>
      <c r="B125" s="443"/>
      <c r="C125" s="475"/>
      <c r="D125" s="478"/>
      <c r="E125" s="266">
        <v>4</v>
      </c>
      <c r="F125" s="245"/>
      <c r="G125" s="188"/>
      <c r="H125" s="188"/>
      <c r="I125" s="214" t="str">
        <f t="shared" si="2"/>
        <v xml:space="preserve">  </v>
      </c>
      <c r="J125" s="188" t="s">
        <v>131</v>
      </c>
      <c r="K125" s="218">
        <f>+IFERROR(VLOOKUP($J125,'11 FORMULAS'!$B$51:$C$53,2,0),"")</f>
        <v>0.25</v>
      </c>
      <c r="L125" s="218" t="str">
        <f>+IFERROR(VLOOKUP($J125,'11 FORMULAS'!$B$51:$D$53,3,0),"")</f>
        <v>Probabilidad</v>
      </c>
      <c r="M125" s="267" t="s">
        <v>132</v>
      </c>
      <c r="N125" s="268">
        <f>+IFERROR(VLOOKUP($M125,'11 FORMULAS'!$B$54:$C$55,2,0),"")</f>
        <v>0.25</v>
      </c>
      <c r="O125" s="269" t="s">
        <v>144</v>
      </c>
      <c r="P125" s="269" t="s">
        <v>237</v>
      </c>
      <c r="Q125" s="269" t="s">
        <v>135</v>
      </c>
      <c r="R125" s="269" t="s">
        <v>245</v>
      </c>
      <c r="S125" s="218">
        <f t="shared" si="3"/>
        <v>0.5</v>
      </c>
      <c r="T125" s="218">
        <f>IF($L125='11 FORMULAS'!$D$51,$C$8-($C$8*$S$8),$C$8)</f>
        <v>0.44999999999999996</v>
      </c>
      <c r="U125" s="218">
        <f>IF($L125='11 FORMULAS'!$D$53,D125-(D125*S125),D125)</f>
        <v>0</v>
      </c>
      <c r="V125" s="513"/>
      <c r="W125" s="516"/>
      <c r="X125" s="33"/>
      <c r="Y125" s="216"/>
      <c r="Z125" s="217"/>
      <c r="AA125" s="217"/>
    </row>
    <row r="126" spans="1:27" ht="29.45" customHeight="1" thickBot="1" x14ac:dyDescent="0.3">
      <c r="A126" s="500"/>
      <c r="B126" s="443"/>
      <c r="C126" s="475"/>
      <c r="D126" s="478"/>
      <c r="E126" s="266">
        <v>5</v>
      </c>
      <c r="F126" s="245"/>
      <c r="G126" s="188"/>
      <c r="H126" s="188"/>
      <c r="I126" s="214" t="str">
        <f t="shared" si="2"/>
        <v xml:space="preserve">  </v>
      </c>
      <c r="J126" s="188" t="s">
        <v>131</v>
      </c>
      <c r="K126" s="218">
        <f>+IFERROR(VLOOKUP($J126,'11 FORMULAS'!$B$51:$C$53,2,0),"")</f>
        <v>0.25</v>
      </c>
      <c r="L126" s="218" t="str">
        <f>+IFERROR(VLOOKUP($J126,'11 FORMULAS'!$B$51:$D$53,3,0),"")</f>
        <v>Probabilidad</v>
      </c>
      <c r="M126" s="267" t="s">
        <v>132</v>
      </c>
      <c r="N126" s="268">
        <f>+IFERROR(VLOOKUP($M126,'11 FORMULAS'!$B$54:$C$55,2,0),"")</f>
        <v>0.25</v>
      </c>
      <c r="O126" s="269" t="s">
        <v>144</v>
      </c>
      <c r="P126" s="269" t="s">
        <v>237</v>
      </c>
      <c r="Q126" s="269" t="s">
        <v>135</v>
      </c>
      <c r="R126" s="269" t="s">
        <v>245</v>
      </c>
      <c r="S126" s="218">
        <f t="shared" si="3"/>
        <v>0.5</v>
      </c>
      <c r="T126" s="218">
        <f>IF($L126='11 FORMULAS'!$D$51,$C$8-($C$8*$S$8),$C$8)</f>
        <v>0.44999999999999996</v>
      </c>
      <c r="U126" s="218">
        <f>IF($L126='11 FORMULAS'!$D$53,D126-(D126*S126),D126)</f>
        <v>0</v>
      </c>
      <c r="V126" s="513"/>
      <c r="W126" s="516"/>
      <c r="X126" s="33"/>
      <c r="Y126" s="216"/>
      <c r="Z126" s="217"/>
      <c r="AA126" s="217"/>
    </row>
    <row r="127" spans="1:27" ht="29.45" customHeight="1" thickBot="1" x14ac:dyDescent="0.3">
      <c r="A127" s="501"/>
      <c r="B127" s="503"/>
      <c r="C127" s="476"/>
      <c r="D127" s="479"/>
      <c r="E127" s="270">
        <v>6</v>
      </c>
      <c r="F127" s="248"/>
      <c r="G127" s="189"/>
      <c r="H127" s="189"/>
      <c r="I127" s="214" t="str">
        <f t="shared" si="2"/>
        <v xml:space="preserve">  </v>
      </c>
      <c r="J127" s="188" t="s">
        <v>131</v>
      </c>
      <c r="K127" s="218">
        <f>+IFERROR(VLOOKUP($J127,'11 FORMULAS'!$B$51:$C$53,2,0),"")</f>
        <v>0.25</v>
      </c>
      <c r="L127" s="218" t="str">
        <f>+IFERROR(VLOOKUP($J127,'11 FORMULAS'!$B$51:$D$53,3,0),"")</f>
        <v>Probabilidad</v>
      </c>
      <c r="M127" s="267" t="s">
        <v>132</v>
      </c>
      <c r="N127" s="268">
        <f>+IFERROR(VLOOKUP($M127,'11 FORMULAS'!$B$54:$C$55,2,0),"")</f>
        <v>0.25</v>
      </c>
      <c r="O127" s="269" t="s">
        <v>144</v>
      </c>
      <c r="P127" s="269" t="s">
        <v>237</v>
      </c>
      <c r="Q127" s="269" t="s">
        <v>135</v>
      </c>
      <c r="R127" s="269" t="s">
        <v>245</v>
      </c>
      <c r="S127" s="218">
        <f t="shared" si="3"/>
        <v>0.5</v>
      </c>
      <c r="T127" s="218">
        <f>IF($L127='11 FORMULAS'!$D$51,$C$8-($C$8*$S$8),$C$8)</f>
        <v>0.44999999999999996</v>
      </c>
      <c r="U127" s="218">
        <f>IF($L127='11 FORMULAS'!$D$53,D127-(D127*S127),D127)</f>
        <v>0</v>
      </c>
      <c r="V127" s="514"/>
      <c r="W127" s="517"/>
      <c r="X127" s="33"/>
    </row>
  </sheetData>
  <sheetProtection sheet="1" formatCells="0" formatColumns="0" formatRows="0" sort="0" autoFilter="0" pivotTables="0"/>
  <autoFilter ref="A7:X127" xr:uid="{00000000-0009-0000-0000-000005000000}"/>
  <dataConsolidate/>
  <mergeCells count="138">
    <mergeCell ref="V122:V127"/>
    <mergeCell ref="W122:W127"/>
    <mergeCell ref="B3:D3"/>
    <mergeCell ref="B4:D4"/>
    <mergeCell ref="V104:V109"/>
    <mergeCell ref="W104:W109"/>
    <mergeCell ref="V110:V115"/>
    <mergeCell ref="W110:W115"/>
    <mergeCell ref="V116:V121"/>
    <mergeCell ref="W116:W121"/>
    <mergeCell ref="V86:V91"/>
    <mergeCell ref="W86:W91"/>
    <mergeCell ref="V92:V97"/>
    <mergeCell ref="W92:W97"/>
    <mergeCell ref="V98:V103"/>
    <mergeCell ref="W98:W103"/>
    <mergeCell ref="V68:V73"/>
    <mergeCell ref="W68:W73"/>
    <mergeCell ref="V74:V79"/>
    <mergeCell ref="W74:W79"/>
    <mergeCell ref="V80:V85"/>
    <mergeCell ref="W80:W85"/>
    <mergeCell ref="V50:V55"/>
    <mergeCell ref="W50:W55"/>
    <mergeCell ref="V56:V61"/>
    <mergeCell ref="W56:W61"/>
    <mergeCell ref="V62:V67"/>
    <mergeCell ref="W62:W67"/>
    <mergeCell ref="V32:V37"/>
    <mergeCell ref="W32:W37"/>
    <mergeCell ref="V38:V43"/>
    <mergeCell ref="W38:W43"/>
    <mergeCell ref="V44:V49"/>
    <mergeCell ref="W44:W49"/>
    <mergeCell ref="Y4:AA4"/>
    <mergeCell ref="V20:V25"/>
    <mergeCell ref="W20:W25"/>
    <mergeCell ref="V26:V31"/>
    <mergeCell ref="W26:W31"/>
    <mergeCell ref="V8:V13"/>
    <mergeCell ref="W8:W13"/>
    <mergeCell ref="V14:V19"/>
    <mergeCell ref="W14:W19"/>
    <mergeCell ref="A92:A97"/>
    <mergeCell ref="B92:B97"/>
    <mergeCell ref="C92:C97"/>
    <mergeCell ref="D92:D97"/>
    <mergeCell ref="A98:A103"/>
    <mergeCell ref="B98:B103"/>
    <mergeCell ref="C98:C103"/>
    <mergeCell ref="D98:D103"/>
    <mergeCell ref="A122:A127"/>
    <mergeCell ref="B122:B127"/>
    <mergeCell ref="C122:C127"/>
    <mergeCell ref="D122:D127"/>
    <mergeCell ref="A104:A109"/>
    <mergeCell ref="B104:B109"/>
    <mergeCell ref="C104:C109"/>
    <mergeCell ref="D104:D109"/>
    <mergeCell ref="A110:A115"/>
    <mergeCell ref="B110:B115"/>
    <mergeCell ref="C110:C115"/>
    <mergeCell ref="D110:D115"/>
    <mergeCell ref="A116:A121"/>
    <mergeCell ref="B116:B121"/>
    <mergeCell ref="C116:C121"/>
    <mergeCell ref="D116:D121"/>
    <mergeCell ref="D80:D85"/>
    <mergeCell ref="A86:A91"/>
    <mergeCell ref="B86:B91"/>
    <mergeCell ref="C86:C91"/>
    <mergeCell ref="D86:D91"/>
    <mergeCell ref="A80:A85"/>
    <mergeCell ref="B80:B85"/>
    <mergeCell ref="C80:C85"/>
    <mergeCell ref="A68:A73"/>
    <mergeCell ref="B68:B73"/>
    <mergeCell ref="C68:C73"/>
    <mergeCell ref="D68:D73"/>
    <mergeCell ref="A74:A79"/>
    <mergeCell ref="B74:B79"/>
    <mergeCell ref="C74:C79"/>
    <mergeCell ref="D74:D79"/>
    <mergeCell ref="A56:A61"/>
    <mergeCell ref="B56:B61"/>
    <mergeCell ref="C56:C61"/>
    <mergeCell ref="D56:D61"/>
    <mergeCell ref="A62:A67"/>
    <mergeCell ref="B62:B67"/>
    <mergeCell ref="C62:C67"/>
    <mergeCell ref="D62:D67"/>
    <mergeCell ref="A44:A49"/>
    <mergeCell ref="B44:B49"/>
    <mergeCell ref="C44:C49"/>
    <mergeCell ref="D44:D49"/>
    <mergeCell ref="A50:A55"/>
    <mergeCell ref="B50:B55"/>
    <mergeCell ref="C50:C55"/>
    <mergeCell ref="D50:D55"/>
    <mergeCell ref="A38:A43"/>
    <mergeCell ref="B38:B43"/>
    <mergeCell ref="C38:C43"/>
    <mergeCell ref="D38:D43"/>
    <mergeCell ref="A32:A37"/>
    <mergeCell ref="B32:B37"/>
    <mergeCell ref="C32:C37"/>
    <mergeCell ref="D32:D37"/>
    <mergeCell ref="A8:A13"/>
    <mergeCell ref="B8:B13"/>
    <mergeCell ref="A26:A31"/>
    <mergeCell ref="B26:B31"/>
    <mergeCell ref="C26:C31"/>
    <mergeCell ref="D26:D31"/>
    <mergeCell ref="A14:A19"/>
    <mergeCell ref="B14:B19"/>
    <mergeCell ref="C14:C19"/>
    <mergeCell ref="D14:D19"/>
    <mergeCell ref="A20:A25"/>
    <mergeCell ref="B20:B25"/>
    <mergeCell ref="C20:C25"/>
    <mergeCell ref="D20:D25"/>
    <mergeCell ref="C6:C7"/>
    <mergeCell ref="C8:C13"/>
    <mergeCell ref="D6:D7"/>
    <mergeCell ref="D8:D13"/>
    <mergeCell ref="S4:S6"/>
    <mergeCell ref="T4:T6"/>
    <mergeCell ref="U4:U6"/>
    <mergeCell ref="A1:A2"/>
    <mergeCell ref="B1:B2"/>
    <mergeCell ref="A6:A7"/>
    <mergeCell ref="B6:B7"/>
    <mergeCell ref="E6:E7"/>
    <mergeCell ref="J6:N6"/>
    <mergeCell ref="F6:H6"/>
    <mergeCell ref="O6:R6"/>
    <mergeCell ref="J5:R5"/>
    <mergeCell ref="C1:D1"/>
  </mergeCells>
  <phoneticPr fontId="0" type="noConversion"/>
  <conditionalFormatting sqref="C8:D8 V8:W8 C14:D14 V14:W14 C20:D20 V20:W20 C26:D26 V26:W26 C32:D34 V32:W34 C38:D40 V38:W40 C44:D44 V44:W44 C50:D50 V50:W50 C56:D56 V56:W56 C62:D62 V62:W62 C68:D70 V68:W70 C74:D74 V74:W74 C80:D80 V80:W80 C86:D86 V86:W86 C92:D92 V92:W92 C98:D98 V98:W98 C104:D106 V104:W106 C110:D112 V110:W112 C116:D118 V116:W118 C122:D124 V122:W124">
    <cfRule type="cellIs" dxfId="64" priority="269" operator="between">
      <formula>$Z$6</formula>
      <formula>$AA$6</formula>
    </cfRule>
    <cfRule type="cellIs" dxfId="63" priority="270" operator="between">
      <formula>$Z$7</formula>
      <formula>$AA$7</formula>
    </cfRule>
    <cfRule type="cellIs" dxfId="62" priority="271" operator="between">
      <formula>$Z$8</formula>
      <formula>$AA$8</formula>
    </cfRule>
    <cfRule type="cellIs" dxfId="61" priority="272" operator="between">
      <formula>$Z$9</formula>
      <formula>$AA$9</formula>
    </cfRule>
    <cfRule type="cellIs" dxfId="60" priority="273" operator="between">
      <formula>$Z$10</formula>
      <formula>$AA$10</formula>
    </cfRule>
  </conditionalFormatting>
  <printOptions horizontalCentered="1" verticalCentered="1" headings="1"/>
  <pageMargins left="0.23622047244094491" right="0.23622047244094491" top="0.70866141732283472" bottom="0.74803149606299213" header="0.31496062992125984" footer="0.31496062992125984"/>
  <pageSetup paperSize="5" scale="36" fitToWidth="2" fitToHeight="3" orientation="landscape" r:id="rId1"/>
  <headerFooter scaleWithDoc="0" alignWithMargins="0">
    <oddHeader>&amp;C
&amp;"Verdana,Negrita"&amp;K04-019MATRIZ INTEGRAL DE RIESGOS&amp;R&amp;G</oddHeader>
    <oddFooter>&amp;LDirección: Calle 24A No. 59-42 Torre 4 Piso 3 
Centro Empresarial Sarmiento Angulo
Conmutador: (+601) 307 8038
Línea gratuita: 01 8000 119703&amp;R[Página] de &amp;N
FOR-GMI-121-038 
27/01/2026 Version: 07</oddFooter>
  </headerFooter>
  <rowBreaks count="3" manualBreakCount="3">
    <brk id="37" max="26" man="1"/>
    <brk id="67" max="26" man="1"/>
    <brk id="97" max="26" man="1"/>
  </rowBreaks>
  <drawing r:id="rId2"/>
  <legacyDrawingHF r:id="rId3"/>
  <extLst>
    <ext xmlns:x14="http://schemas.microsoft.com/office/spreadsheetml/2009/9/main" uri="{CCE6A557-97BC-4b89-ADB6-D9C93CAAB3DF}">
      <x14:dataValidations xmlns:xm="http://schemas.microsoft.com/office/excel/2006/main" disablePrompts="1" xWindow="712" yWindow="776" count="6">
        <x14:dataValidation type="list" allowBlank="1" showInputMessage="1" showErrorMessage="1" xr:uid="{00000000-0002-0000-0500-000000000000}">
          <x14:formula1>
            <xm:f>'11 FORMULAS'!$B$51:$B$53</xm:f>
          </x14:formula1>
          <xm:sqref>J8:J127</xm:sqref>
        </x14:dataValidation>
        <x14:dataValidation type="list" allowBlank="1" showInputMessage="1" showErrorMessage="1" xr:uid="{00000000-0002-0000-0500-000001000000}">
          <x14:formula1>
            <xm:f>'11 FORMULAS'!$B$54:$B$55</xm:f>
          </x14:formula1>
          <xm:sqref>M8:M127</xm:sqref>
        </x14:dataValidation>
        <x14:dataValidation type="list" allowBlank="1" showInputMessage="1" showErrorMessage="1" xr:uid="{00000000-0002-0000-0500-000002000000}">
          <x14:formula1>
            <xm:f>'11 FORMULAS'!$B$60:$B$62</xm:f>
          </x14:formula1>
          <xm:sqref>O8:O127</xm:sqref>
        </x14:dataValidation>
        <x14:dataValidation type="list" allowBlank="1" showInputMessage="1" showErrorMessage="1" xr:uid="{00000000-0002-0000-0500-000003000000}">
          <x14:formula1>
            <xm:f>'11 FORMULAS'!$B$68:$B$69</xm:f>
          </x14:formula1>
          <xm:sqref>Q8:Q127</xm:sqref>
        </x14:dataValidation>
        <x14:dataValidation type="list" allowBlank="1" showInputMessage="1" showErrorMessage="1" xr:uid="{00000000-0002-0000-0500-000004000000}">
          <x14:formula1>
            <xm:f>'11 FORMULAS'!$B$70:$B$72</xm:f>
          </x14:formula1>
          <xm:sqref>R8:R127</xm:sqref>
        </x14:dataValidation>
        <x14:dataValidation type="list" allowBlank="1" showInputMessage="1" showErrorMessage="1" xr:uid="{00000000-0002-0000-0500-000005000000}">
          <x14:formula1>
            <xm:f>'11 FORMULAS'!$B$63:$B$67</xm:f>
          </x14:formula1>
          <xm:sqref>P8:P127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H35"/>
  <sheetViews>
    <sheetView showGridLines="0" view="pageLayout" zoomScale="55" zoomScaleNormal="85" zoomScalePageLayoutView="55" workbookViewId="0">
      <selection activeCell="A14" sqref="A14"/>
    </sheetView>
  </sheetViews>
  <sheetFormatPr baseColWidth="10" defaultColWidth="0" defaultRowHeight="12.75" zeroHeight="1" x14ac:dyDescent="0.25"/>
  <cols>
    <col min="1" max="1" width="11.42578125" style="56" customWidth="1"/>
    <col min="2" max="2" width="30.42578125" style="61" customWidth="1"/>
    <col min="3" max="3" width="13.42578125" style="61" customWidth="1"/>
    <col min="4" max="4" width="13" style="61" customWidth="1"/>
    <col min="5" max="5" width="16.42578125" style="106" customWidth="1"/>
    <col min="6" max="6" width="11.28515625" style="106" customWidth="1"/>
    <col min="7" max="7" width="19.5703125" style="61" customWidth="1"/>
    <col min="8" max="8" width="10.140625" style="61" bestFit="1" customWidth="1"/>
    <col min="9" max="9" width="4.85546875" style="61" customWidth="1"/>
    <col min="10" max="10" width="12.28515625" style="61" customWidth="1"/>
    <col min="11" max="15" width="12.42578125" style="61" customWidth="1"/>
    <col min="16" max="16" width="2.140625" style="61" customWidth="1"/>
    <col min="17" max="17" width="4.85546875" style="56" customWidth="1"/>
    <col min="18" max="18" width="5.85546875" style="56" bestFit="1" customWidth="1"/>
    <col min="19" max="24" width="14" style="56" customWidth="1"/>
    <col min="25" max="29" width="11.42578125" style="56" hidden="1" customWidth="1"/>
    <col min="30" max="30" width="5.42578125" style="56" hidden="1" customWidth="1"/>
    <col min="31" max="31" width="26.85546875" style="56" hidden="1" customWidth="1"/>
    <col min="32" max="36" width="22.85546875" style="61" hidden="1" customWidth="1"/>
    <col min="37" max="37" width="23.42578125" style="56" hidden="1" customWidth="1"/>
    <col min="38" max="265" width="11.42578125" style="56" hidden="1" customWidth="1"/>
    <col min="266" max="266" width="12.42578125" style="56" hidden="1" customWidth="1"/>
    <col min="267" max="267" width="47" style="56" hidden="1" customWidth="1"/>
    <col min="268" max="268" width="35" style="56" hidden="1" customWidth="1"/>
    <col min="269" max="16384" width="14.42578125" style="56" hidden="1"/>
  </cols>
  <sheetData>
    <row r="1" spans="1:38" s="44" customFormat="1" ht="36" customHeight="1" x14ac:dyDescent="0.2">
      <c r="A1" s="457"/>
      <c r="B1" s="463" t="str">
        <f>+'2 CONTEXTO E IDENTIFICACIÓN'!A1</f>
        <v>MAPA DE RIESGOS</v>
      </c>
      <c r="C1" s="453"/>
      <c r="D1" s="454"/>
      <c r="E1" s="101"/>
      <c r="F1" s="3"/>
      <c r="G1" s="194" t="str">
        <f>+'2 CONTEXTO E IDENTIFICACIÓN'!$I$4</f>
        <v>Elaboración o Actualización:</v>
      </c>
      <c r="H1" s="205">
        <f>'2 CONTEXTO E IDENTIFICACIÓN'!J4</f>
        <v>0</v>
      </c>
      <c r="I1" s="13"/>
      <c r="J1" s="13"/>
      <c r="AF1" s="45"/>
      <c r="AG1" s="45"/>
      <c r="AH1" s="45"/>
      <c r="AI1" s="45"/>
      <c r="AJ1" s="45"/>
    </row>
    <row r="2" spans="1:38" s="44" customFormat="1" ht="36" customHeight="1" x14ac:dyDescent="0.2">
      <c r="A2" s="457"/>
      <c r="B2" s="463"/>
      <c r="C2" s="34" t="str">
        <f>+'2 CONTEXTO E IDENTIFICACIÓN'!A2</f>
        <v>VERSIÓN:</v>
      </c>
      <c r="D2" s="100">
        <f>'2 CONTEXTO E IDENTIFICACIÓN'!B2</f>
        <v>0</v>
      </c>
      <c r="E2" s="101"/>
      <c r="G2" s="197" t="str">
        <f>+'2 CONTEXTO E IDENTIFICACIÓN'!$E$5</f>
        <v xml:space="preserve">Vigencia: </v>
      </c>
      <c r="H2" s="195">
        <f>'2 CONTEXTO E IDENTIFICACIÓN'!G5</f>
        <v>0</v>
      </c>
      <c r="I2" s="196" t="s">
        <v>80</v>
      </c>
      <c r="J2" s="193">
        <f>'2 CONTEXTO E IDENTIFICACIÓN'!J5</f>
        <v>0</v>
      </c>
      <c r="K2" s="47"/>
      <c r="L2" s="47"/>
      <c r="M2" s="47"/>
      <c r="N2" s="47"/>
      <c r="O2" s="47"/>
      <c r="P2" s="46"/>
      <c r="AF2" s="45"/>
      <c r="AG2" s="45"/>
      <c r="AH2" s="45"/>
      <c r="AI2" s="45"/>
      <c r="AJ2" s="45"/>
    </row>
    <row r="3" spans="1:38" s="44" customFormat="1" x14ac:dyDescent="0.2">
      <c r="A3" s="48"/>
      <c r="B3" s="46"/>
      <c r="C3" s="198"/>
      <c r="D3" s="198"/>
      <c r="E3" s="101"/>
      <c r="F3" s="207"/>
      <c r="G3" s="207"/>
      <c r="H3" s="208"/>
      <c r="I3" s="209"/>
      <c r="J3" s="192"/>
      <c r="K3" s="47"/>
      <c r="L3" s="47"/>
      <c r="M3" s="47"/>
      <c r="N3" s="47"/>
      <c r="O3" s="47"/>
      <c r="P3" s="46"/>
      <c r="AF3" s="45"/>
      <c r="AG3" s="45"/>
      <c r="AH3" s="45"/>
      <c r="AI3" s="45"/>
      <c r="AJ3" s="45"/>
    </row>
    <row r="4" spans="1:38" s="44" customFormat="1" ht="15" x14ac:dyDescent="0.2">
      <c r="A4" s="12" t="s">
        <v>75</v>
      </c>
      <c r="B4" s="470">
        <f>'2 CONTEXTO E IDENTIFICACIÓN'!B4</f>
        <v>0</v>
      </c>
      <c r="C4" s="470"/>
      <c r="D4" s="470"/>
      <c r="E4" s="42"/>
      <c r="F4" s="102"/>
      <c r="AF4" s="45"/>
      <c r="AG4" s="45"/>
      <c r="AH4" s="45"/>
      <c r="AI4" s="45"/>
      <c r="AJ4" s="45"/>
    </row>
    <row r="5" spans="1:38" s="44" customFormat="1" ht="30.75" thickBot="1" x14ac:dyDescent="0.25">
      <c r="A5" s="12" t="s">
        <v>76</v>
      </c>
      <c r="B5" s="470">
        <f>'2 CONTEXTO E IDENTIFICACIÓN'!F4</f>
        <v>0</v>
      </c>
      <c r="C5" s="471"/>
      <c r="D5" s="471"/>
      <c r="E5" s="42"/>
      <c r="F5" s="102"/>
      <c r="AF5" s="45"/>
      <c r="AG5" s="45"/>
      <c r="AH5" s="45"/>
      <c r="AI5" s="45"/>
      <c r="AJ5" s="45"/>
    </row>
    <row r="6" spans="1:38" s="44" customFormat="1" ht="13.5" thickBot="1" x14ac:dyDescent="0.25">
      <c r="D6" s="46"/>
      <c r="E6" s="35"/>
      <c r="F6" s="102"/>
      <c r="I6" s="464" t="s">
        <v>320</v>
      </c>
      <c r="J6" s="465"/>
      <c r="K6" s="465"/>
      <c r="L6" s="465"/>
      <c r="M6" s="465"/>
      <c r="N6" s="465"/>
      <c r="O6" s="466"/>
      <c r="R6" s="49"/>
      <c r="S6" s="50"/>
      <c r="T6" s="455" t="s">
        <v>156</v>
      </c>
      <c r="U6" s="455"/>
      <c r="V6" s="455"/>
      <c r="W6" s="455"/>
      <c r="X6" s="456"/>
      <c r="AF6" s="45"/>
      <c r="AG6" s="45"/>
      <c r="AH6" s="45"/>
      <c r="AI6" s="45"/>
      <c r="AJ6" s="45"/>
    </row>
    <row r="7" spans="1:38" x14ac:dyDescent="0.25">
      <c r="A7" s="103"/>
      <c r="B7" s="103"/>
      <c r="C7" s="53"/>
      <c r="D7" s="103"/>
      <c r="E7" s="458" t="s">
        <v>321</v>
      </c>
      <c r="F7" s="458"/>
      <c r="G7" s="458"/>
      <c r="H7" s="53"/>
      <c r="I7" s="54"/>
      <c r="J7" s="55"/>
      <c r="K7" s="455" t="s">
        <v>156</v>
      </c>
      <c r="L7" s="455"/>
      <c r="M7" s="455"/>
      <c r="N7" s="455"/>
      <c r="O7" s="456"/>
      <c r="P7" s="53"/>
      <c r="R7" s="57"/>
      <c r="T7" s="58">
        <v>0.2</v>
      </c>
      <c r="U7" s="58">
        <v>0.4</v>
      </c>
      <c r="V7" s="58">
        <v>0.6</v>
      </c>
      <c r="W7" s="58">
        <v>0.8</v>
      </c>
      <c r="X7" s="59">
        <v>1</v>
      </c>
      <c r="Y7" s="60"/>
      <c r="Z7" s="60"/>
      <c r="AA7" s="60"/>
      <c r="AB7" s="60"/>
      <c r="AC7" s="60"/>
      <c r="AD7" s="60"/>
      <c r="AE7" s="60"/>
    </row>
    <row r="8" spans="1:38" ht="39.950000000000003" customHeight="1" x14ac:dyDescent="0.2">
      <c r="A8" s="64" t="s">
        <v>253</v>
      </c>
      <c r="B8" s="64" t="s">
        <v>295</v>
      </c>
      <c r="C8" s="64" t="s">
        <v>322</v>
      </c>
      <c r="D8" s="64" t="s">
        <v>322</v>
      </c>
      <c r="E8" s="64" t="s">
        <v>137</v>
      </c>
      <c r="F8" s="64" t="s">
        <v>156</v>
      </c>
      <c r="G8" s="64" t="s">
        <v>323</v>
      </c>
      <c r="H8" s="53"/>
      <c r="I8" s="57"/>
      <c r="J8" s="66"/>
      <c r="K8" s="67" t="s">
        <v>270</v>
      </c>
      <c r="L8" s="67" t="s">
        <v>274</v>
      </c>
      <c r="M8" s="67" t="s">
        <v>278</v>
      </c>
      <c r="N8" s="67" t="s">
        <v>283</v>
      </c>
      <c r="O8" s="68" t="s">
        <v>288</v>
      </c>
      <c r="P8" s="53"/>
      <c r="R8" s="57"/>
      <c r="S8" s="69"/>
      <c r="T8" s="70" t="s">
        <v>270</v>
      </c>
      <c r="U8" s="70" t="s">
        <v>274</v>
      </c>
      <c r="V8" s="70" t="s">
        <v>278</v>
      </c>
      <c r="W8" s="70" t="s">
        <v>283</v>
      </c>
      <c r="X8" s="71" t="s">
        <v>288</v>
      </c>
      <c r="AA8" s="60"/>
      <c r="AB8" s="60"/>
      <c r="AC8" s="72"/>
      <c r="AD8" s="72"/>
      <c r="AE8" s="72"/>
      <c r="AF8" s="72"/>
      <c r="AG8" s="72"/>
      <c r="AH8" s="72"/>
      <c r="AI8" s="72"/>
      <c r="AJ8" s="72"/>
      <c r="AK8" s="72"/>
      <c r="AL8" s="72"/>
    </row>
    <row r="9" spans="1:38" ht="93" customHeight="1" x14ac:dyDescent="0.2">
      <c r="A9" s="73" t="str">
        <f>'2 CONTEXTO E IDENTIFICACIÓN'!A9</f>
        <v>R1</v>
      </c>
      <c r="B9" s="74" t="str">
        <f>+'2 CONTEXTO E IDENTIFICACIÓN'!J9</f>
        <v xml:space="preserve">Posibilidad  de efecto dañoso sobre bienes de uso público por a causa de </v>
      </c>
      <c r="C9" s="104">
        <f>+'5 VALORACIÓN DEL CONTROL'!T13</f>
        <v>0.44999999999999996</v>
      </c>
      <c r="D9" s="75">
        <f>+'5 VALORACIÓN DEL CONTROL'!U13</f>
        <v>0.4</v>
      </c>
      <c r="E9" s="105" t="str">
        <f>+IF(C9=0,"",IF(C9&lt;=$R$13,$S$13,IF(C9&lt;=$R$12,$S$12,IF(C9&lt;=$R$11,$S$11,IF(C9&lt;=$R$10,$S$10,IF(C9&lt;=$R$9,$S$9,""))))))</f>
        <v>Media</v>
      </c>
      <c r="F9" s="105" t="str">
        <f>+IF(D9=0,"",IF(D9&lt;=$T$7,$T$8,IF(D9&lt;=$U$7,$U$8,IF(D9&lt;=$V$7,$V$8,IF(D9&lt;=$W$7,$W$8,IF(D9&lt;=$X$7,$X$8,""))))))</f>
        <v>Menor</v>
      </c>
      <c r="G9" s="74" t="str">
        <f>+IF(E9=$S$9,IF(F9=$T$8,$T$9,IF(F9=$U$8,$U$9,IF(F9=$V$8,$V$9,IF(F9=$W$8,$W$9,IF(F9=$X$8,$X$9))))),IF(E9=$S$10,IF(F9=$T$8,$T$10,IF(F9=$U$8,$U$10,IF(F9=$V$8,$V$10,IF(F9=$W$8,$W$10,IF(F9=$X$8,$X$10))))),IF(E9=$S$11,IF(F9=$T$8,$T$11,IF(F9=$U$8,$U$11,IF(F9=$V$8,$V$11,IF(F9=$W$8,$W$11,IF(F9=$X$8,$X$11))))),IF(E9=$S$12,IF(F9=$T$8,$T$12,IF(F9=$U$8,$U$12,IF(F9=$V$8,$V$12,IF(F9=$W$8,$W$12,IF(F9=$X$8,$X$12))))),IF(E9=$S$13,IF(F9=$T$8,$T$13,IF(F9=$U$8,$U$13,IF(F9=$V$8,$V$13,IF(F9=$W$8,$W$13,IF(F9=$X$8,$X$13))))),"")))))</f>
        <v>Moderado</v>
      </c>
      <c r="H9" s="76"/>
      <c r="I9" s="461" t="s">
        <v>137</v>
      </c>
      <c r="J9" s="67" t="s">
        <v>286</v>
      </c>
      <c r="K9" s="77" t="str">
        <f>+IF(AND(E9=$S$9,F9=$T$8),A9,"")&amp;" "&amp;IF(AND(E10=$S$9,F10=$T$8),A10,"")&amp;" "&amp;IF(AND(E11=$S$9,F11=$T$8),A11,"")&amp;" "&amp;IF(AND(E12=$S$9,F12=$T$8),A12,"")&amp;" "&amp;IF(AND(E13=$S$9,F13=$T$8),A13,"")&amp;" "&amp;IF(AND(E14=$S$9,F14=$T$8),A14,"")&amp;" "&amp;IF(AND(E15=$S$9,F15=$T$8),A15,"")&amp;" "&amp;IF(AND(E16=$S$9,F16=$T$8),A16,"")&amp;" "&amp;IF(AND(E17=$S$9,F17=$T$8),A17,"")&amp;" "&amp;IF(AND(E18=$S$9,F18=$T$8),A18,"")&amp;" "&amp;IF(AND(E19=$S$9,F19=$T$8),A19,"")&amp;" "&amp;IF(AND(E20=$S$9,F20=$T$8),A20,"")&amp;" "&amp;IF(AND(E21=$S$9,F21=$T$8),A21,"")&amp;" "&amp;IF(AND(E22=$S$9,F22=$T$8),A22,"")&amp;" "&amp;IF(AND(E23=$S$9,F23=$T$8),A23,"")&amp;" "&amp;IF(AND(E24=$S$9,F24=$T$8),A24,"")&amp;" "&amp;IF(AND(E25=$S$9,F25=$T$8),A25,"")&amp;" "&amp;IF(AND(E26=$S$9,F26=$T$8),A26,"")&amp;" "&amp;IF(AND(E27=$S$9,F27=$T$8),A27,"")&amp;" "&amp;IF(AND(E28=$S$9,F28=$T$8),A28,"")</f>
        <v xml:space="preserve">                   </v>
      </c>
      <c r="L9" s="77" t="str">
        <f>+IF(AND(E9=$S$9,F9=$U$8),A9,"")&amp;" "&amp;IF(AND(E10=$S$9,F10=$U$8),A10,"")&amp;" "&amp;IF(AND(E11=$S$9,F11=$U$8),A11,"")&amp;" "&amp;IF(AND(E12=$S$9,F12=$U$8),A12,"")&amp;" "&amp;IF(AND(E13=$S$9,F13=$U$8),A13,"")&amp;" "&amp;IF(AND(E14=$S$9,F14=$U$8),A14,"")&amp;" "&amp;IF(AND(E15=$S$9,F15=$U$8),A15,"")&amp;" "&amp;IF(AND(E16=$S$9,F16=$U$8),A16,"")&amp;" "&amp;IF(AND(E17=$S$9,F17=$U$8),A17,"")&amp;" "&amp;IF(AND(E18=$S$9,F18=$U$8),A18,"")&amp;" "&amp;IF(AND(E19=$S$9,F19=$U$8),A19,"")&amp;" "&amp;IF(AND(E20=$S$9,F20=$U$8),A20,"")&amp;" "&amp;IF(AND(E21=$S$9,F21=$U$8),A21,"")&amp;" "&amp;IF(AND(E22=$S$9,F22=$U$8),A22,"")&amp;" "&amp;IF(AND(E23=$S$9,F23=$U$8),A23,"")&amp;" "&amp;IF(AND(E24=$S$9,F24=$U$8),A24,"")&amp;" "&amp;IF(AND(E25=$S$9,F25=$U$8),A25,"")&amp;" "&amp;IF(AND(E26=$S$9,F26=$U$8),A26,"")&amp;" "&amp;IF(AND(E27=$S$9,F27=$U$8),A27,"")&amp;" "&amp;IF(AND(E28=$S$9,F28=$U$8),A28,"")</f>
        <v xml:space="preserve">                   </v>
      </c>
      <c r="M9" s="77" t="str">
        <f>+IF(AND(E9=$S$9,F9=$V$8),A9,"")&amp;" "&amp;IF(AND(E10=$S$9,F10=$V$8),A10,"")&amp;" "&amp;IF(AND(E11=$S$9,F11=$V$8),A11,"")&amp;" "&amp;IF(AND(E12=$S$9,F12=$V$8),A12,"")&amp;" "&amp;IF(AND(E13=$S$9,F13=$V$8),A13,"")&amp;" "&amp;IF(AND(E14=$S$9,F14=$V$8),A14,"")&amp;" "&amp;IF(AND(E15=$S$9,F15=$V$8),A15,"")&amp;" "&amp;IF(AND(E16=$S$9,F16=$V$8),A16,"")&amp;" "&amp;IF(AND(E17=$S$9,F17=$V$8),A17,"")&amp;" "&amp;IF(AND(E18=$S$9,F18=$V$8),A18,"")&amp;" "&amp;IF(AND(E19=$S$9,F19=$V$8),A19,"")&amp;" "&amp;IF(AND(E20=$S$9,F20=$V$8),A20,"")&amp;" "&amp;IF(AND(E21=$S$9,F21=$V$8),A21,"")&amp;" "&amp;IF(AND(E22=$S$9,F22=$V$8),A22,"")&amp;" "&amp;IF(AND(E23=$S$9,F23=$V$8),A23,"")&amp;" "&amp;IF(AND(E24=$S$9,F24=$V$8),A24,"")&amp;" "&amp;IF(AND(E25=$S$9,F25=$V$8),A25,"")&amp;" "&amp;IF(AND(E26=$S$9,F26=$V$8),A26,"")&amp;" "&amp;IF(AND(E27=$S$9,F27=$V$8),A27,"")&amp;" "&amp;IF(AND(E28=$S$9,F28=$V$8),A28,"")</f>
        <v xml:space="preserve">                   </v>
      </c>
      <c r="N9" s="77" t="str">
        <f>+IF(AND(E9=$S$9,F9=$W$8),A9,"")&amp;" "&amp;IF(AND(E10=$S$9,F10=$W$8),A10,"")&amp;" "&amp;IF(AND(E11=$S$9,F11=$W$8),A11,"")&amp;" "&amp;IF(AND(E12=$S$9,F12=$W$8),A12,"")&amp;" "&amp;IF(AND(E13=$S$9,F13=$W$8),A13,"")&amp;" "&amp;IF(AND(E14=$S$9,F14=$W$8),A14,"")&amp;" "&amp;IF(AND(E15=$S$9,F15=$W$8),A15,"")&amp;" "&amp;IF(AND(E16=$S$9,F16=$W$8),A16,"")&amp;" "&amp;IF(AND(E17=$S$9,F17=$W$8),A17,"")&amp;" "&amp;IF(AND(E18=$S$9,F18=$W$8),A18,"")&amp;" "&amp;IF(AND(E19=$S$9,F19=$W$8),A19,"")&amp;" "&amp;IF(AND(E20=$S$9,F20=$W$8),A20,"")&amp;" "&amp;IF(AND(E21=$S$9,F21=$W$8),A21,"")&amp;" "&amp;IF(AND(E22=$S$9,F22=$W$8),A22,"")&amp;" "&amp;IF(AND(E23=$S$9,F23=$W$8),A23,"")&amp;" "&amp;IF(AND(E24=$S$9,F24=$W$8),A24,"")&amp;" "&amp;IF(AND(E25=$S$9,F25=$W$8),A25,"")&amp;" "&amp;IF(AND(E26=$S$9,F26=$W$8),A26,"")&amp;" "&amp;IF(AND(E27=$S$9,F27=$W$8),A27,"")&amp;" "&amp;IF(AND(E28=$S$9,F28=$W$8),A28,"")</f>
        <v xml:space="preserve">                   </v>
      </c>
      <c r="O9" s="78" t="str">
        <f>+IF(AND(E9=$S$9,F9=$X$8),A9,"")&amp;" "&amp;IF(AND(E10=$S$9,F10=$X$8),A10,"")&amp;" "&amp;IF(AND(E11=$S$9,F11=$X$8),A11,"")&amp;" "&amp;IF(AND(E12=$S$9,F12=$X$8),A12,"")&amp;" "&amp;IF(AND(E13=$S$9,F13=$X$8),A13,"")&amp;" "&amp;IF(AND(E14=$S$9,F14=$X$8),A14,"")&amp;" "&amp;IF(AND(E15=$S$9,F15=$X$8),A15,"")&amp;" "&amp;IF(AND(E16=$S$9,F16=$X$8),A16,"")&amp;" "&amp;IF(AND(E17=$S$9,F17=$X$8),A17,"")&amp;" "&amp;IF(AND(E18=$S$9,F18=$X$8),A18,"")&amp;" "&amp;IF(AND(E19=$S$9,F19=$X$8),A19,"")&amp;" "&amp;IF(AND(E20=$S$9,F20=$X$8),A20,"")&amp;" "&amp;IF(AND(E21=$S$9,F21=$X$8),A21,"")&amp;" "&amp;IF(AND(E22=$S$9,F22=$X$8),A22,"")&amp;" "&amp;IF(AND(E23=$S$9,F23=$X$8),A23,"")&amp;" "&amp;IF(AND(E24=$S$9,F24=$X$8),A24,"")&amp;" "&amp;IF(AND(E25=$S$9,F25=$X$8),A25,"")&amp;" "&amp;IF(AND(E26=$S$9,F26=$X$8),A26,"")&amp;" "&amp;IF(AND(E27=$S$9,F27=$X$8),A27,"")&amp;" "&amp;IF(AND(E28=$S$9,F28=$X$8),A28,"")</f>
        <v xml:space="preserve">                   </v>
      </c>
      <c r="P9" s="76"/>
      <c r="Q9" s="522" t="s">
        <v>137</v>
      </c>
      <c r="R9" s="79">
        <v>1</v>
      </c>
      <c r="S9" s="70" t="s">
        <v>286</v>
      </c>
      <c r="T9" s="77" t="s">
        <v>296</v>
      </c>
      <c r="U9" s="77" t="s">
        <v>296</v>
      </c>
      <c r="V9" s="77" t="s">
        <v>296</v>
      </c>
      <c r="W9" s="77" t="s">
        <v>296</v>
      </c>
      <c r="X9" s="78" t="s">
        <v>297</v>
      </c>
      <c r="AA9" s="60"/>
      <c r="AB9" s="60"/>
      <c r="AC9" s="72"/>
      <c r="AD9" s="72"/>
      <c r="AE9" s="72"/>
      <c r="AF9" s="80"/>
      <c r="AG9" s="80"/>
      <c r="AH9" s="80"/>
      <c r="AI9" s="80"/>
      <c r="AJ9" s="80"/>
      <c r="AK9" s="72"/>
      <c r="AL9" s="72"/>
    </row>
    <row r="10" spans="1:38" ht="93" customHeight="1" x14ac:dyDescent="0.2">
      <c r="A10" s="73" t="str">
        <f>'2 CONTEXTO E IDENTIFICACIÓN'!A10</f>
        <v>R2</v>
      </c>
      <c r="B10" s="74" t="str">
        <f>+'2 CONTEXTO E IDENTIFICACIÓN'!J10</f>
        <v xml:space="preserve"> por a causa de </v>
      </c>
      <c r="C10" s="104">
        <f>+'5 VALORACIÓN DEL CONTROL'!T19</f>
        <v>0.44999999999999996</v>
      </c>
      <c r="D10" s="75" t="str">
        <f>+'5 VALORACIÓN DEL CONTROL'!U19</f>
        <v/>
      </c>
      <c r="E10" s="105" t="str">
        <f t="shared" ref="E10:E28" si="0">+IF(C10=0,"",IF(C10&lt;=$R$13,$S$13,IF(C10&lt;=$R$12,$S$12,IF(C10&lt;=$R$11,$S$11,IF(C10&lt;=$R$10,$S$10,IF(C10&lt;=$R$9,$S$9,""))))))</f>
        <v>Media</v>
      </c>
      <c r="F10" s="105" t="str">
        <f t="shared" ref="F10:F28" si="1">+IF(D10=0,"",IF(D10&lt;=$T$7,$T$8,IF(D10&lt;=$U$7,$U$8,IF(D10&lt;=$V$7,$V$8,IF(D10&lt;=$W$7,$W$8,IF(D10&lt;=$X$7,$X$8,""))))))</f>
        <v/>
      </c>
      <c r="G10" s="74" t="b">
        <f>+IF(E10=$S$9,IF(F10=$T$8,$T$9,IF(F10=$U$8,$U$9,IF(F10=$V$8,$V$9,IF(F10=$W$8,$W$9,IF(F10=$X$8,$X$9))))),IF(E10=$S$10,IF(F10=$T$8,$T$10,IF(F10=$U$8,$U$10,IF(F10=$V$8,$V$10,IF(F10=$W$8,$W$10,IF(F10=$X$8,$X$10))))),IF(E10=$S$11,IF(F10=$T$8,$T$11,IF(F10=$U$8,$U$11,IF(F10=$V$8,$V$11,IF(F10=$W$8,$W$11,IF(F10=$X$8,$X$11))))),IF(E10=$S$12,IF(F10=$T$8,$T$12,IF(F10=$U$8,$U$12,IF(F10=$V$8,$V$12,IF(F10=$W$8,$W$12,IF(F10=$X$8,$X$12))))),IF(E10=$S$13,IF(F10=$T$8,$T$13,IF(F10=$U$8,$U$13,IF(F10=$V$8,$V$13,IF(F10=$W$8,$W$13,IF(F10=$X$8,$X$13))))),"")))))</f>
        <v>0</v>
      </c>
      <c r="H10" s="76"/>
      <c r="I10" s="461"/>
      <c r="J10" s="67" t="s">
        <v>281</v>
      </c>
      <c r="K10" s="81" t="str">
        <f>+IF(AND(E9=$S$10,F9=$T$8),A9,"")&amp;" "&amp;IF(AND(E10=$S$10,F10=$T$8),A10,"")&amp;" "&amp;IF(AND(E11=$S$10,F11=$T$8),A11,"")&amp;" "&amp;IF(AND(E12=$S$10,F12=$T$8),A12,"")&amp;" "&amp;IF(AND(E13=$S$10,F13=$T$8),A13,"")&amp;" "&amp;IF(AND(E14=$S$10,F14=$T$8),A14,"")&amp;" "&amp;IF(AND(E15=$S$10,F15=$T$8),A15,"")&amp;" "&amp;IF(AND(E16=$S$10,F16=$T$8),A16,"")&amp;" "&amp;IF(AND(E17=$S$10,F17=$T$8),A17,"")&amp;" "&amp;IF(AND(E18=$S$10,F18=$T$8),A18,"")&amp;" "&amp;IF(AND(E19=$S$10,F19=$T$8),A19,"")&amp;" "&amp;IF(AND(E20=$S$10,F20=$T$8),A20,"")&amp;" "&amp;IF(AND(E21=$S$10,F21=$T$8),A21,"")&amp;" "&amp;IF(AND(E22=$S$10,F22=$T$8),A22,"")&amp;" "&amp;IF(AND(E23=$S$10,F23=$T$8),A23,"")&amp;" "&amp;IF(AND(E24=$S$10,F24=$T$8),A24,"")&amp;" "&amp;IF(AND(E25=$S$10,F25=$T$8),A25,"")&amp;" "&amp;IF(AND(E26=$S$10,F26=$T$8),A26,"")&amp;" "&amp;IF(AND(E27=$S$10,F27=$T$8),A27,"")&amp;" "&amp;IF(AND(E28=$S$10,F28=$T$8),A28,"")</f>
        <v xml:space="preserve">                   </v>
      </c>
      <c r="L10" s="81" t="str">
        <f>+IF(AND(E9=$S$10,F9=$U$8),A9,"")&amp;" "&amp;IF(AND(E10=$S$10,F10=$U$8),A10,"")&amp;" "&amp;IF(AND(E11=$S$10,F11=$U$8),A11,"")&amp;" "&amp;IF(AND(E12=$S$10,F12=$U$8),A12,"")&amp;" "&amp;IF(AND(E13=$S$10,F13=$U$8),A13,"")&amp;" "&amp;IF(AND(E14=$S$10,F14=$U$8),A14,"")&amp;" "&amp;IF(AND(E15=$S$10,F15=$U$8),A15,"")&amp;" "&amp;IF(AND(E16=$S$10,F16=$U$8),A16,"")&amp;" "&amp;IF(AND(E17=$S$10,F17=$U$8),A17,"")&amp;" "&amp;IF(AND(E18=$S$10,F18=$U$8),A18,"")&amp;" "&amp;IF(AND(E19=$S$10,F19=$U$8),A19,"")&amp;" "&amp;IF(AND(E20=$S$10,F20=$U$8),A20,"")&amp;" "&amp;IF(AND(E21=$S$10,F21=$U$8),A21,"")&amp;" "&amp;IF(AND(E22=$S$10,F22=$U$8),A22,"")&amp;" "&amp;IF(AND(E23=$S$10,F23=$U$8),A23,"")&amp;" "&amp;IF(AND(E24=$S$10,F24=$U$8),A24,"")&amp;" "&amp;IF(AND(E25=$S$10,F25=$U$8),A25,"")&amp;" "&amp;IF(AND(E26=$S$10,F26=$U$8),A26,"")&amp;" "&amp;IF(AND(E27=$S$10,F27=$U$8),A27,"")&amp;" "&amp;IF(AND(E28=$S$10,F28=$U$8),A28,"")</f>
        <v xml:space="preserve">                   </v>
      </c>
      <c r="M10" s="77" t="str">
        <f>+IF(AND(E9=$S$10,F9=$V$8),A9,"")&amp;" "&amp;IF(AND(E10=$S$10,F10=$V$8),A10,"")&amp;" "&amp;IF(AND(E11=$S$10,F11=$V$8),A11,"")&amp;" "&amp;IF(AND(E12=$S$10,F12=$V$8),A12,"")&amp;" "&amp;IF(AND(E13=$S$10,F13=$V$8),A13,"")&amp;" "&amp;IF(AND(E14=$S$10,F14=$V$8),A14,"")&amp;" "&amp;IF(AND(E15=$S$10,F15=$V$8),A15,"")&amp;" "&amp;IF(AND(E16=$S$10,F16=$V$8),A16,"")&amp;" "&amp;IF(AND(E17=$S$10,F17=$V$8),A17,"")&amp;" "&amp;IF(AND(E18=$S$10,F18=$V$8),A18,"")&amp;" "&amp;IF(AND(E19=$S$10,F19=$V$8),A19,"")&amp;" "&amp;IF(AND(E20=$S$10,F20=$V$8),A20,"")&amp;" "&amp;IF(AND(E21=$S$10,F21=$V$8),A21,"")&amp;" "&amp;IF(AND(E22=$S$10,F22=$V$8),A22,"")&amp;" "&amp;IF(AND(E23=$S$10,F23=$V$8),A23,"")&amp;" "&amp;IF(AND(E24=$S$10,F24=$V$8),A24,"")&amp;" "&amp;IF(AND(E25=$S$10,F25=$V$8),A25,"")&amp;" "&amp;IF(AND(E26=$S$10,F26=$V$8),A26,"")&amp;" "&amp;IF(AND(E27=$S$10,F27=$V$8),A27,"")&amp;" "&amp;IF(AND(E28=$S$10,F28=$V$8),A28,"")</f>
        <v xml:space="preserve">                   </v>
      </c>
      <c r="N10" s="77" t="str">
        <f>+IF(AND(E9=$S$10,F9=$W$8),A9,"")&amp;" "&amp;IF(AND(E10=$S$10,F10=$W$8),A10,"")&amp;" "&amp;IF(AND(E11=$S$10,F11=$W$8),A11,"")&amp;" "&amp;IF(AND(E12=$S$10,F12=$W$8),A12,"")&amp;" "&amp;IF(AND(E13=$S$10,F13=$W$8),A13,"")&amp;" "&amp;IF(AND(E14=$S$10,F14=$W$8),A14,"")&amp;" "&amp;IF(AND(E15=$S$10,F15=$W$8),A15,"")&amp;" "&amp;IF(AND(E16=$S$10,F16=$W$8),A16,"")&amp;" "&amp;IF(AND(E17=$S$10,F17=$W$8),A17,"")&amp;" "&amp;IF(AND(E18=$S$10,F18=$W$8),A18,"")&amp;" "&amp;IF(AND(E19=$S$10,F19=$W$8),A19,"")&amp;" "&amp;IF(AND(E20=$S$10,F20=$W$8),A20,"")&amp;" "&amp;IF(AND(E21=$S$10,F21=$W$8),A21,"")&amp;" "&amp;IF(AND(E22=$S$10,F22=$W$8),A22,"")&amp;" "&amp;IF(AND(E23=$S$10,F23=$W$8),A23,"")&amp;" "&amp;IF(AND(E24=$S$10,F24=$W$8),A24,"")&amp;" "&amp;IF(AND(E25=$S$10,F25=$W$8),A25,"")&amp;" "&amp;IF(AND(E26=$S$10,F26=$W$8),A26,"")&amp;" "&amp;IF(AND(E27=$S$10,F27=$W$8),A27,"")&amp;" "&amp;IF(AND(E28=$S$10,F28=$W$8),A28,"")</f>
        <v xml:space="preserve">                   </v>
      </c>
      <c r="O10" s="78" t="str">
        <f>+IF(AND(E9=$S$10,F9=$X$8),A9,"")&amp;" "&amp;IF(AND(E10=$S$10,F10=$X$8),A10,"")&amp;" "&amp;IF(AND(E11=$S$10,F11=$X$8),A11,"")&amp;" "&amp;IF(AND(E12=$S$10,F12=$X$8),A12,"")&amp;" "&amp;IF(AND(E13=$S$10,F13=$X$8),A13,"")&amp;" "&amp;IF(AND(E14=$S$10,F14=$X$8),A14,"")&amp;" "&amp;IF(AND(E15=$S$10,F15=$X$8),A15,"")&amp;" "&amp;IF(AND(E16=$S$10,F16=$X$8),A16,"")&amp;" "&amp;IF(AND(E17=$S$10,F17=$X$8),A17,"")&amp;" "&amp;IF(AND(E18=$S$10,F18=$X$8),A18,"")&amp;" "&amp;IF(AND(E19=$S$10,F19=$X$8),A19,"")&amp;" "&amp;IF(AND(E20=$S$10,F20=$X$8),A20,"")&amp;" "&amp;IF(AND(E21=$S$10,F21=$X$8),A21,"")&amp;" "&amp;IF(AND(E22=$S$10,F22=$X$8),A22,"")&amp;" "&amp;IF(AND(E23=$S$10,F23=$X$8),A23,"")&amp;" "&amp;IF(AND(E24=$S$10,F24=$X$8),A24,"")&amp;" "&amp;IF(AND(E25=$S$10,F25=$X$8),A25,"")&amp;" "&amp;IF(AND(E26=$S$10,F26=$X$8),A26,"")&amp;" "&amp;IF(AND(E27=$S$10,F27=$X$8),A27,"")&amp;" "&amp;IF(AND(E28=$S$10,F28=$X$8),A28,"")</f>
        <v xml:space="preserve">                   </v>
      </c>
      <c r="P10" s="76"/>
      <c r="Q10" s="522"/>
      <c r="R10" s="79">
        <v>0.8</v>
      </c>
      <c r="S10" s="70" t="s">
        <v>281</v>
      </c>
      <c r="T10" s="81" t="s">
        <v>278</v>
      </c>
      <c r="U10" s="81" t="s">
        <v>278</v>
      </c>
      <c r="V10" s="77" t="s">
        <v>296</v>
      </c>
      <c r="W10" s="77" t="s">
        <v>296</v>
      </c>
      <c r="X10" s="78" t="s">
        <v>297</v>
      </c>
      <c r="AA10" s="60"/>
      <c r="AB10" s="60"/>
      <c r="AC10" s="72"/>
      <c r="AD10" s="82"/>
      <c r="AE10" s="83"/>
      <c r="AF10" s="80"/>
      <c r="AG10" s="80"/>
      <c r="AH10" s="80"/>
      <c r="AI10" s="80"/>
      <c r="AJ10" s="80"/>
      <c r="AK10" s="72"/>
      <c r="AL10" s="72"/>
    </row>
    <row r="11" spans="1:38" ht="93" customHeight="1" x14ac:dyDescent="0.2">
      <c r="A11" s="73" t="str">
        <f>'2 CONTEXTO E IDENTIFICACIÓN'!A11</f>
        <v>R3</v>
      </c>
      <c r="B11" s="74" t="str">
        <f>+'2 CONTEXTO E IDENTIFICACIÓN'!J11</f>
        <v xml:space="preserve"> por a causa de </v>
      </c>
      <c r="C11" s="104">
        <f>+'5 VALORACIÓN DEL CONTROL'!T25</f>
        <v>0.44999999999999996</v>
      </c>
      <c r="D11" s="75" t="str">
        <f>+'5 VALORACIÓN DEL CONTROL'!U25</f>
        <v/>
      </c>
      <c r="E11" s="105" t="str">
        <f t="shared" si="0"/>
        <v>Media</v>
      </c>
      <c r="F11" s="105" t="str">
        <f t="shared" si="1"/>
        <v/>
      </c>
      <c r="G11" s="74" t="b">
        <f>+IF(E11=$S$9,IF(F11=$T$8,$T$9,IF(F11=$U$8,$U$9,IF(F11=$V$8,$V$9,IF(F11=$W$8,$W$9,IF(F11=$X$8,$X$9))))),IF(E11=$S$10,IF(F11=$T$8,$T$10,IF(F11=$U$8,$U$10,IF(F11=$V$8,$V$10,IF(F11=$W$8,$W$10,IF(F11=$X$8,$X$10))))),IF(E11=$S$11,IF(F11=$T$8,$T$11,IF(F11=$U$8,$U$11,IF(F11=$V$8,$V$11,IF(F11=$W$8,$W$11,IF(F11=$X$8,$X$11))))),IF(E11=$S$12,IF(F11=$T$8,$T$12,IF(F11=$U$8,$U$12,IF(F11=$V$8,$V$12,IF(F11=$W$8,$W$12,IF(F11=$X$8,$X$12))))),IF(E11=$S$13,IF(F11=$T$8,$T$13,IF(F11=$U$8,$U$13,IF(F11=$V$8,$V$13,IF(F11=$W$8,$W$13,IF(F11=$X$8,$X$13))))),"")))))</f>
        <v>0</v>
      </c>
      <c r="H11" s="76"/>
      <c r="I11" s="461"/>
      <c r="J11" s="67" t="s">
        <v>276</v>
      </c>
      <c r="K11" s="81" t="str">
        <f>+IF(AND(E9=$S$11,F9=$T$8),A9,"")&amp;" "&amp;IF(AND(E10=$S$11,F10=$T$8),A10,"")&amp;" "&amp;IF(AND(E11=$S$11,F11=$T$8),A11,"")&amp;" "&amp;IF(AND(E12=$S$11,F12=$T$8),A12,"")&amp;" "&amp;IF(AND(E13=$S$11,F13=$T$8),A13,"")&amp;" "&amp;IF(AND(E14=$S$11,F14=$T$8),A14,"")&amp;" "&amp;IF(AND(E15=$S$11,F15=$T$8),A15,"")&amp;" "&amp;IF(AND(E16=$S$11,F16=$T$8),A16,"")&amp;" "&amp;IF(AND(E17=$S$11,F17=$T$8),A17,"")&amp;" "&amp;IF(AND(E18=$S$11,F18=$T$8),A18,"")&amp;" "&amp;IF(AND(E19=$S$11,F19=$T$8),A19,"")&amp;" "&amp;IF(AND(E20=$S$11,F20=$T$8),A20,"")&amp;" "&amp;IF(AND(E21=$S$11,F21=$T$8),A21,"")&amp;" "&amp;IF(AND(E22=$S$11,F22=$T$8),A22,"")&amp;" "&amp;IF(AND(E23=$S$11,F23=$T$8),A23,"")&amp;" "&amp;IF(AND(E24=$S$11,F24=$T$8),A24,"")&amp;" "&amp;IF(AND(E25=$S$11,F25=$T$8),A25,"")&amp;" "&amp;IF(AND(E26=$S$11,F26=$T$8),A26,"")&amp;" "&amp;IF(AND(E27=$S$11,F27=$T$8),A27,"")&amp;" "&amp;IF(AND(E28=$S$11,F28=$T$8),A28,"")</f>
        <v xml:space="preserve">                   </v>
      </c>
      <c r="L11" s="81" t="str">
        <f>+IF(AND(E9=$S$11,F9=$U$8),A9,"")&amp;" "&amp;IF(AND(E10=$S$11,F10=$U$8),A10,"")&amp;" "&amp;IF(AND(E11=$S$11,F11=$U$8),A11,"")&amp;" "&amp;IF(AND(E12=$S$11,F12=$U$8),A12,"")&amp;" "&amp;IF(AND(E13=$S$11,F13=$U$8),A13,"")&amp;" "&amp;IF(AND(E14=$S$11,F14=$U$8),A14,"")&amp;" "&amp;IF(AND(E15=$S$11,F15=$U$8),A15,"")&amp;" "&amp;IF(AND(E16=$S$11,F16=$U$8),A16,"")&amp;" "&amp;IF(AND(E17=$S$11,F17=$U$8),A17,"")&amp;" "&amp;IF(AND(E18=$S$11,F18=$U$8),A18,"")&amp;" "&amp;IF(AND(E19=$S$11,F19=$U$8),A19,"")&amp;" "&amp;IF(AND(E20=$S$11,F20=$U$8),A20,"")&amp;" "&amp;IF(AND(E21=$S$11,F21=$U$8),A21,"")&amp;" "&amp;IF(AND(E22=$S$11,F22=$U$8),A22,"")&amp;" "&amp;IF(AND(E23=$S$11,F23=$U$8),A23,"")&amp;" "&amp;IF(AND(E24=$S$11,F24=$U$8),A24,"")&amp;" "&amp;IF(AND(E25=$S$11,F25=$U$8),A25,"")&amp;" "&amp;IF(AND(E26=$S$11,F26=$U$8),A26,"")&amp;" "&amp;IF(AND(E27=$S$11,F27=$U$8),A27,"")&amp;" "&amp;IF(AND(E28=$S$11,F28=$U$8),A28,"")</f>
        <v xml:space="preserve">R1                   </v>
      </c>
      <c r="M11" s="81" t="str">
        <f>+IF(AND(E9=$S$11,F9=$V$8),A9,"")&amp;" "&amp;IF(AND(E10=$S$11,F10=$V$8),A10,"")&amp;" "&amp;IF(AND(E11=$S$11,F11=$V$8),A11,"")&amp;" "&amp;IF(AND(E12=$S$11,F12=$V$8),A12,"")&amp;" "&amp;IF(AND(E13=$S$11,F13=$V$8),A13,"")&amp;" "&amp;IF(AND(E14=$S$11,F14=$V$8),A14,"")&amp;" "&amp;IF(AND(E15=$S$11,F15=$V$8),A15,"")&amp;" "&amp;IF(AND(E16=$S$11,F16=$V$8),A16,"")&amp;" "&amp;IF(AND(E17=$S$11,F17=$V$8),A17,"")&amp;" "&amp;IF(AND(E18=$S$11,F18=$V$8),A18,"")&amp;" "&amp;IF(AND(E19=$S$11,F19=$V$8),A19,"")&amp;" "&amp;IF(AND(E20=$S$11,F20=$V$8),A20,"")&amp;" "&amp;IF(AND(E21=$S$11,F21=$V$8),A21,"")&amp;" "&amp;IF(AND(E22=$S$11,F22=$V$8),A22,"")&amp;" "&amp;IF(AND(E23=$S$11,F23=$V$8),A23,"")&amp;" "&amp;IF(AND(E24=$S$11,F24=$V$8),A24,"")&amp;" "&amp;IF(AND(E25=$S$11,F25=$V$8),A25,"")&amp;" "&amp;IF(AND(E26=$S$11,F26=$V$8),A26,"")&amp;" "&amp;IF(AND(E27=$S$11,F27=$V$8),A27,"")&amp;" "&amp;IF(AND(E28=$S$11,F28=$V$8),A28,"")</f>
        <v xml:space="preserve">                   </v>
      </c>
      <c r="N11" s="77" t="str">
        <f>+IF(AND(E9=$S$11,F9=$W$8),A9,"")&amp;" "&amp;IF(AND(E10=$S$11,F10=$W$8),A10,"")&amp;" "&amp;IF(AND(E11=$S$11,F11=$W$8),A11,"")&amp;" "&amp;IF(AND(E12=$S$11,F12=$W$8),A12,"")&amp;" "&amp;IF(AND(E13=$S$11,F13=$W$8),A13,"")&amp;" "&amp;IF(AND(E14=$S$11,F14=$W$8),A14,"")&amp;" "&amp;IF(AND(E15=$S$11,F15=$W$8),A15,"")&amp;" "&amp;IF(AND(E16=$S$11,F16=$W$8),A16,"")&amp;" "&amp;IF(AND(E17=$S$11,F17=$W$8),A17,"")&amp;" "&amp;IF(AND(E18=$S$11,F18=$W$8),A18,"")&amp;" "&amp;IF(AND(E19=$S$11,F19=$W$8),A19,"")&amp;" "&amp;IF(AND(E20=$S$11,F20=$W$8),A20,"")&amp;" "&amp;IF(AND(E21=$S$11,F21=$W$8),A21,"")&amp;" "&amp;IF(AND(E22=$S$11,F22=$W$8),A22,"")&amp;" "&amp;IF(AND(E23=$S$11,F23=$W$8),A23,"")&amp;" "&amp;IF(AND(E24=$S$11,F24=$W$8),A24,"")&amp;" "&amp;IF(AND(E25=$S$11,F25=$W$8),A25,"")&amp;" "&amp;IF(AND(E26=$S$11,F26=$W$8),A26,"")&amp;" "&amp;IF(AND(E27=$S$11,F27=$W$8),A27,"")&amp;" "&amp;IF(AND(E28=$S$11,F28=$W$8),A28,"")</f>
        <v xml:space="preserve">                   </v>
      </c>
      <c r="O11" s="78" t="str">
        <f>+IF(AND(E9=$S$11,F9=$X$8),A9,"")&amp;" "&amp;IF(AND(E10=$S$11,F10=$X$8),A10,"")&amp;" "&amp;IF(AND(E11=$S$11,F11=$X$8),A11,"")&amp;" "&amp;IF(AND(E12=$S$11,F12=$X$8),A12,"")&amp;" "&amp;IF(AND(E13=$S$11,F13=$X$8),A13,"")&amp;" "&amp;IF(AND(E14=$S$11,F14=$X$8),A14,"")&amp;" "&amp;IF(AND(E15=$S$11,F15=$X$8),A15,"")&amp;" "&amp;IF(AND(E16=$S$11,F16=$X$8),A16,"")&amp;" "&amp;IF(AND(E17=$S$11,F17=$X$8),A17,"")&amp;" "&amp;IF(AND(E18=$S$11,F18=$X$8),A18,"")&amp;" "&amp;IF(AND(E19=$S$11,F19=$X$8),A19,"")&amp;" "&amp;IF(AND(E20=$S$11,F20=$X$8),A20,"")&amp;" "&amp;IF(AND(E21=$S$11,F21=$X$8),A21,"")&amp;" "&amp;IF(AND(E22=$S$11,F22=$X$8),A22,"")&amp;" "&amp;IF(AND(E23=$S$11,F23=$X$8),A23,"")&amp;" "&amp;IF(AND(E24=$S$11,F24=$X$8),A24,"")&amp;" "&amp;IF(AND(E25=$S$11,F25=$X$8),A25,"")&amp;" "&amp;IF(AND(E26=$S$11,F26=$X$8),A26,"")&amp;" "&amp;IF(AND(E27=$S$11,F27=$X$8),A27,"")&amp;" "&amp;IF(AND(E28=$S$11,F28=$X$8),A28,"")</f>
        <v xml:space="preserve">                   </v>
      </c>
      <c r="P11" s="76"/>
      <c r="Q11" s="522"/>
      <c r="R11" s="79">
        <v>0.6</v>
      </c>
      <c r="S11" s="70" t="s">
        <v>276</v>
      </c>
      <c r="T11" s="81" t="s">
        <v>278</v>
      </c>
      <c r="U11" s="81" t="s">
        <v>278</v>
      </c>
      <c r="V11" s="81" t="s">
        <v>278</v>
      </c>
      <c r="W11" s="77" t="s">
        <v>296</v>
      </c>
      <c r="X11" s="78" t="s">
        <v>297</v>
      </c>
      <c r="AA11" s="60"/>
      <c r="AB11" s="60"/>
      <c r="AC11" s="72"/>
      <c r="AD11" s="82"/>
      <c r="AE11" s="83"/>
      <c r="AF11" s="80"/>
      <c r="AG11" s="80"/>
      <c r="AH11" s="80"/>
      <c r="AI11" s="80"/>
      <c r="AJ11" s="84"/>
      <c r="AK11" s="72"/>
      <c r="AL11" s="72"/>
    </row>
    <row r="12" spans="1:38" ht="93" customHeight="1" x14ac:dyDescent="0.2">
      <c r="A12" s="73" t="str">
        <f>'2 CONTEXTO E IDENTIFICACIÓN'!A12</f>
        <v>R4</v>
      </c>
      <c r="B12" s="74" t="str">
        <f>+'2 CONTEXTO E IDENTIFICACIÓN'!J12</f>
        <v xml:space="preserve"> por a causa de </v>
      </c>
      <c r="C12" s="104">
        <f>+'5 VALORACIÓN DEL CONTROL'!T31</f>
        <v>0.44999999999999996</v>
      </c>
      <c r="D12" s="75" t="str">
        <f>+'5 VALORACIÓN DEL CONTROL'!U31</f>
        <v/>
      </c>
      <c r="E12" s="105" t="str">
        <f t="shared" si="0"/>
        <v>Media</v>
      </c>
      <c r="F12" s="105" t="str">
        <f t="shared" si="1"/>
        <v/>
      </c>
      <c r="G12" s="74" t="b">
        <f t="shared" ref="G12:G28" si="2">+IF(E12=$S$9,IF(F12=$T$8,$T$9,IF(F12=$U$8,$U$9,IF(F12=$V$8,$V$9,IF(F12=$W$8,$W$9,IF(F12=$X$8,$X$9))))),IF(E12=$S$10,IF(F12=$T$8,$T$10,IF(F12=$U$8,$U$10,IF(F12=$V$8,$V$10,IF(F12=$W$8,$W$10,IF(F12=$X$8,$X$10))))),IF(E12=$S$11,IF(F12=$T$8,$T$11,IF(F12=$U$8,$U$11,IF(F12=$V$8,$V$11,IF(F12=$W$8,$W$11,IF(F12=$X$8,$X$11))))),IF(E12=$S$12,IF(F12=$T$8,$T$12,IF(F12=$U$8,$U$12,IF(F12=$V$8,$V$12,IF(F12=$W$8,$W$12,IF(F12=$X$8,$X$12))))),IF(E12=$S$13,IF(F12=$T$8,$T$13,IF(F12=$U$8,$U$13,IF(F12=$V$8,$V$13,IF(F12=$W$8,$W$13,IF(F12=$X$8,$X$13))))),"")))))</f>
        <v>0</v>
      </c>
      <c r="H12" s="76"/>
      <c r="I12" s="461"/>
      <c r="J12" s="67" t="s">
        <v>272</v>
      </c>
      <c r="K12" s="85" t="str">
        <f>+IF(AND(E9=$S$12,F9=$T$8),A9,"")&amp;" "&amp;IF(AND(E10=$S$12,F10=$T$8),A10,"")&amp;" "&amp;IF(AND(E11=$S$12,F11=$T$8),A11,"")&amp;" "&amp;IF(AND(E12=$S$12,F12=$T$8),A12,"")&amp;" "&amp;IF(AND(E13=$S$12,F13=$T$8),A13,"")&amp;" "&amp;IF(AND(E14=$S$12,F14=$T$8),A14,"")&amp;" "&amp;IF(AND(E15=$S$12,F15=$T$8),A15,"")&amp;" "&amp;IF(AND(E16=$S$12,F16=$T$8),A16,"")&amp;" "&amp;IF(AND(E17=$S$12,F17=$T$8),A17,"")&amp;" "&amp;IF(AND(E18=$S$12,F18=$T$8),A18,"")&amp;" "&amp;IF(AND(E19=$S$12,F19=$T$8),A19,"")&amp;" "&amp;IF(AND(E20=$S$12,F20=$T$8),A20,"")&amp;" "&amp;IF(AND(E21=$S$12,F21=$T$8),A21,"")&amp;" "&amp;IF(AND(E22=$S$12,F22=$T$8),A22,"")&amp;" "&amp;IF(AND(E23=$S$12,F23=$T$8),A23,"")&amp;" "&amp;IF(AND(E24=$S$12,F24=$T$8),A24,"")&amp;" "&amp;IF(AND(E25=$S$12,F25=$T$8),A25,"")&amp;" "&amp;IF(AND(E26=$S$12,F26=$T$8),A26,"")&amp;" "&amp;IF(AND(E27=$S$12,F27=$T$8),A27,"")&amp;" "&amp;IF(AND(E28=$S$12,F28=$T$8),A28,"")</f>
        <v xml:space="preserve">                   </v>
      </c>
      <c r="L12" s="81" t="str">
        <f>+IF(AND(E9=$S$12,F9=$U$8),A9,"")&amp;" "&amp;IF(AND(E10=$S$12,F10=$U$8),A10,"")&amp;" "&amp;IF(AND(E11=$S$12,F11=$U$8),A11,"")&amp;" "&amp;IF(AND(E12=$S$12,F12=$U$8),A12,"")&amp;" "&amp;IF(AND(E13=$S$12,F13=$U$8),A13,"")&amp;" "&amp;IF(AND(E14=$S$12,F14=$U$8),A14,"")&amp;" "&amp;IF(AND(E15=$S$12,F15=$U$8),A15,"")&amp;" "&amp;IF(AND(E16=$S$12,F16=$U$8),A16,"")&amp;" "&amp;IF(AND(E17=$S$12,F17=$U$8),A17,"")&amp;" "&amp;IF(AND(E18=$S$12,F18=$U$8),A18,"")&amp;" "&amp;IF(AND(E19=$S$12,F19=$U$8),A19,"")&amp;" "&amp;IF(AND(E20=$S$12,F20=$U$8),A20,"")&amp;" "&amp;IF(AND(E21=$S$12,F21=$U$8),A21,"")&amp;" "&amp;IF(AND(E22=$S$12,F22=$U$8),A22,"")&amp;" "&amp;IF(AND(E23=$S$12,F23=$U$8),A23,"")&amp;" "&amp;IF(AND(E24=$S$12,F24=$U$8),A24,"")&amp;" "&amp;IF(AND(E25=$S$12,F25=$U$8),A25,"")&amp;" "&amp;IF(AND(E26=$S$12,F26=$U$8),A26,"")&amp;" "&amp;IF(AND(E27=$S$12,F27=$U$8),A27,"")&amp;" "&amp;IF(AND(E28=$S$12,F28=$U$8),A28,"")</f>
        <v xml:space="preserve">                   </v>
      </c>
      <c r="M12" s="81" t="str">
        <f>+IF(AND(E9=$S$12,F9=$V$8),A9,"")&amp;" "&amp;IF(AND(E10=$S$12,F10=$V$8),A10,"")&amp;" "&amp;IF(AND(E11=$S$12,F11=$V$8),A11,"")&amp;" "&amp;IF(AND(E12=$S$12,F12=$V$8),A12,"")&amp;" "&amp;IF(AND(E13=$S$12,F13=$V$8),A13,"")&amp;" "&amp;IF(AND(E14=$S$12,F14=$V$8),A14,"")&amp;" "&amp;IF(AND(E15=$S$12,F15=$V$8),A15,"")&amp;" "&amp;IF(AND(E16=$S$12,F16=$V$8),A16,"")&amp;" "&amp;IF(AND(E17=$S$12,F17=$V$8),A17,"")&amp;" "&amp;IF(AND(E18=$S$12,F18=$V$8),A18,"")&amp;" "&amp;IF(AND(E19=$S$12,F19=$V$8),A19,"")&amp;" "&amp;IF(AND(E20=$S$12,F20=$V$8),A20,"")&amp;" "&amp;IF(AND(E21=$S$12,F21=$V$8),A21,"")&amp;" "&amp;IF(AND(E22=$S$12,F22=$V$8),A22,"")&amp;" "&amp;IF(AND(E23=$S$12,F23=$V$8),A23,"")&amp;" "&amp;IF(AND(E24=$S$12,F24=$V$8),A24,"")&amp;" "&amp;IF(AND(E25=$S$12,F25=$V$8),A25,"")&amp;" "&amp;IF(AND(E26=$S$12,F26=$V$8),A26,"")&amp;" "&amp;IF(AND(E27=$S$12,F27=$V$8),A27,"")&amp;" "&amp;IF(AND(E28=$S$12,F28=$V$8),A28,"")</f>
        <v xml:space="preserve">                   </v>
      </c>
      <c r="N12" s="77" t="str">
        <f>+IF(AND(E9=$S$12,F9=$W$8),A9,"")&amp;" "&amp;IF(AND(E10=$S$12,F10=$W$8),A10,"")&amp;" "&amp;IF(AND(E11=$S$12,F11=$W$8),A11,"")&amp;" "&amp;IF(AND(E12=$S$12,F12=$W$8),A12,"")&amp;" "&amp;IF(AND(E13=$S$12,F13=$W$8),A13,"")&amp;" "&amp;IF(AND(E14=$S$12,F14=$W$8),A14,"")&amp;" "&amp;IF(AND(E15=$S$12,F15=$W$8),A15,"")&amp;" "&amp;IF(AND(E16=$S$12,F16=$W$8),A16,"")&amp;" "&amp;IF(AND(E17=$S$12,F17=$W$8),A17,"")&amp;" "&amp;IF(AND(E18=$S$12,F18=$W$8),A18,"")&amp;" "&amp;IF(AND(E19=$S$12,F19=$W$8),A19,"")&amp;" "&amp;IF(AND(E20=$S$12,F20=$W$8),A20,"")&amp;" "&amp;IF(AND(E21=$S$12,F21=$W$8),A21,"")&amp;" "&amp;IF(AND(E22=$S$12,F22=$W$8),A22,"")&amp;" "&amp;IF(AND(E23=$S$12,F23=$W$8),A23,"")&amp;" "&amp;IF(AND(E24=$S$12,F24=$W$8),A24,"")&amp;" "&amp;IF(AND(E25=$S$12,F25=$W$8),A25,"")&amp;" "&amp;IF(AND(E26=$S$12,F26=$W$8),A26,"")&amp;" "&amp;IF(AND(E27=$S$12,F27=$W$8),A27,"")&amp;" "&amp;IF(AND(E28=$S$12,F28=$W$8),A28,"")</f>
        <v xml:space="preserve">                   </v>
      </c>
      <c r="O12" s="78" t="str">
        <f>+IF(AND(E9=$S$12,F9=$X$8),A9,"")&amp;" "&amp;IF(AND(E10=$S$12,F10=$X$8),A10,"")&amp;" "&amp;IF(AND(E11=$S$12,F11=$X$8),A11,"")&amp;" "&amp;IF(AND(E12=$S$12,F12=$X$8),A12,"")&amp;" "&amp;IF(AND(E13=$S$12,F13=$X$8),A13,"")&amp;" "&amp;IF(AND(E14=$S$12,F14=$X$8),A14,"")&amp;" "&amp;IF(AND(E15=$S$12,F15=$X$8),A15,"")&amp;" "&amp;IF(AND(E16=$S$12,F16=$X$8),A16,"")&amp;" "&amp;IF(AND(E17=$S$12,F17=$X$8),A17,"")&amp;" "&amp;IF(AND(E18=$S$12,F18=$X$8),A18,"")&amp;" "&amp;IF(AND(E19=$S$12,F19=$X$8),A19,"")&amp;" "&amp;IF(AND(E20=$S$12,F20=$X$8),A20,"")&amp;" "&amp;IF(AND(E21=$S$12,F21=$X$8),A21,"")&amp;" "&amp;IF(AND(E22=$S$12,F22=$X$8),A22,"")&amp;" "&amp;IF(AND(E23=$S$12,F23=$X$8),A23,"")&amp;" "&amp;IF(AND(E24=$S$12,F24=$X$8),A24,"")&amp;" "&amp;IF(AND(E25=$S$12,F25=$X$8),A25,"")&amp;" "&amp;IF(AND(E26=$S$12,F26=$X$8),A26,"")&amp;" "&amp;IF(AND(E27=$S$12,F27=$X$8),A27,"")&amp;" "&amp;IF(AND(E28=$S$12,F28=$X$8),A28,"")</f>
        <v xml:space="preserve">                   </v>
      </c>
      <c r="P12" s="76"/>
      <c r="Q12" s="522"/>
      <c r="R12" s="79">
        <v>0.4</v>
      </c>
      <c r="S12" s="70" t="s">
        <v>272</v>
      </c>
      <c r="T12" s="85" t="s">
        <v>298</v>
      </c>
      <c r="U12" s="81" t="s">
        <v>278</v>
      </c>
      <c r="V12" s="81" t="s">
        <v>278</v>
      </c>
      <c r="W12" s="77" t="s">
        <v>296</v>
      </c>
      <c r="X12" s="78" t="s">
        <v>297</v>
      </c>
      <c r="AA12" s="60"/>
      <c r="AB12" s="60"/>
      <c r="AC12" s="72"/>
      <c r="AD12" s="82"/>
      <c r="AE12" s="83"/>
      <c r="AF12" s="80"/>
      <c r="AG12" s="80"/>
      <c r="AH12" s="80"/>
      <c r="AI12" s="84"/>
      <c r="AJ12" s="80"/>
      <c r="AK12" s="72"/>
      <c r="AL12" s="72"/>
    </row>
    <row r="13" spans="1:38" ht="93" customHeight="1" thickBot="1" x14ac:dyDescent="0.25">
      <c r="A13" s="73" t="str">
        <f>'2 CONTEXTO E IDENTIFICACIÓN'!A13</f>
        <v>R5</v>
      </c>
      <c r="B13" s="74" t="str">
        <f>+'2 CONTEXTO E IDENTIFICACIÓN'!J13</f>
        <v xml:space="preserve"> por a causa de </v>
      </c>
      <c r="C13" s="104">
        <f>+'5 VALORACIÓN DEL CONTROL'!T37</f>
        <v>0.44999999999999996</v>
      </c>
      <c r="D13" s="75" t="str">
        <f>+'5 VALORACIÓN DEL CONTROL'!U37</f>
        <v/>
      </c>
      <c r="E13" s="105" t="str">
        <f t="shared" si="0"/>
        <v>Media</v>
      </c>
      <c r="F13" s="105" t="str">
        <f t="shared" si="1"/>
        <v/>
      </c>
      <c r="G13" s="74" t="b">
        <f t="shared" si="2"/>
        <v>0</v>
      </c>
      <c r="H13" s="76"/>
      <c r="I13" s="462"/>
      <c r="J13" s="86" t="s">
        <v>268</v>
      </c>
      <c r="K13" s="87" t="str">
        <f>+IF(AND(E9=$S$13,F9=$T$8),A9,"")&amp;" "&amp;IF(AND(E10=$S$13,F10=$T$8),A10,"")&amp;" "&amp;IF(AND(E11=$S$13,F11=$T$8),A11,"")&amp;" "&amp;IF(AND(E12=$S$13,F12=$T$8),A12,"")&amp;" "&amp;IF(AND(E13=$S$13,F13=$T$8),A13,"")&amp;" "&amp;IF(AND(E14=$S$13,F14=$T$8),A14,"")&amp;" "&amp;IF(AND(E15=$S$13,F15=$T$8),A15,"")&amp;" "&amp;IF(AND(E16=$S$13,F16=$T$8),A16,"")&amp;" "&amp;IF(AND(E17=$S$13,F17=$T$8),A17,"")&amp;" "&amp;IF(AND(E18=$S$13,F18=$T$8),A18,"")&amp;" "&amp;IF(AND(E19=$S$13,F19=$T$8),A19,"")&amp;" "&amp;IF(AND(E20=$S$13,F20=$T$8),A20,"")&amp;" "&amp;IF(AND(E21=$S$13,F21=$T$8),A21,"")&amp;" "&amp;IF(AND(E22=$S$13,F22=$T$8),A22,"")&amp;" "&amp;IF(AND(E23=$S$13,F23=$T$8),A23,"")&amp;" "&amp;IF(AND(E24=$S$13,F24=$T$8),A24,"")&amp;" "&amp;IF(AND(E25=$S$13,F25=$T$8),A25,"")&amp;" "&amp;IF(AND(E26=$S$13,F26=$T$8),A26,"")&amp;" "&amp;IF(AND(E27=$S$13,F27=$T$8),A27,"")&amp;" "&amp;IF(AND(E28=$S$13,F28=$T$8),A28,"")</f>
        <v xml:space="preserve">                   </v>
      </c>
      <c r="L13" s="87" t="str">
        <f>+IF(AND(E9=$S$13,F9=$U$8),A9,"")&amp;" "&amp;IF(AND(E10=$S$13,F10=$U$8),A10,"")&amp;" "&amp;IF(AND(E11=$S$13,F11=$U$8),A11,"")&amp;" "&amp;IF(AND(E12=$S$13,F12=$U$8),A12,"")&amp;" "&amp;IF(AND(E13=$S$13,F13=$U$8),A13,"")&amp;" "&amp;IF(AND(E14=$S$13,F14=$U$8),A14,"")&amp;" "&amp;IF(AND(E15=$S$13,F15=$U$8),A15,"")&amp;" "&amp;IF(AND(E16=$S$13,F16=$U$8),A16,"")&amp;" "&amp;IF(AND(E17=$S$13,F17=$U$8),A17,"")&amp;" "&amp;IF(AND(E18=$S$13,F18=$U$8),A18,"")&amp;" "&amp;IF(AND(E19=$S$13,F19=$U$8),A19,"")&amp;" "&amp;IF(AND(E20=$S$13,F20=$U$8),A20,"")&amp;" "&amp;IF(AND(E21=$S$13,F21=$U$8),A21,"")&amp;" "&amp;IF(AND(E22=$S$13,F22=$U$8),A22,"")&amp;" "&amp;IF(AND(E23=$S$13,F23=$U$8),A23,"")&amp;" "&amp;IF(AND(E24=$S$13,F24=$U$8),A24,"")&amp;" "&amp;IF(AND(E25=$S$13,F25=$U$8),A25,"")&amp;" "&amp;IF(AND(E26=$S$13,F26=$U$8),A26,"")&amp;" "&amp;IF(AND(E27=$S$13,F27=$U$8),A27,"")&amp;" "&amp;IF(AND(E28=$S$13,F28=$U$8),A28,"")</f>
        <v xml:space="preserve">                   </v>
      </c>
      <c r="M13" s="88" t="str">
        <f>+IF(AND(E9=$S$13,F9=$V$8),A9,"")&amp;" "&amp;IF(AND(E10=$S$13,F10=$V$8),A10,"")&amp;" "&amp;IF(AND(E11=$S$13,F11=$V$8),A11,"")&amp;" "&amp;IF(AND(E12=$S$13,F12=$V$8),A12,"")&amp;" "&amp;IF(AND(E13=$S$13,F13=$V$8),A13,"")&amp;" "&amp;IF(AND(E14=$S$13,F14=$V$8),A14,"")&amp;" "&amp;IF(AND(E15=$S$13,F15=$V$8),A15,"")&amp;" "&amp;IF(AND(E16=$S$13,F16=$V$8),A16,"")&amp;" "&amp;IF(AND(E17=$S$13,F17=$V$8),A17,"")&amp;" "&amp;IF(AND(E18=$S$13,F18=$V$8),A18,"")&amp;" "&amp;IF(AND(E19=$S$13,F19=$V$8),A19,"")&amp;" "&amp;IF(AND(E20=$S$13,F20=$V$8),A20,"")&amp;" "&amp;IF(AND(E21=$S$13,F21=$V$8),A21,"")&amp;" "&amp;IF(AND(E22=$S$13,F22=$V$8),A22,"")&amp;" "&amp;IF(AND(E23=$S$13,F23=$V$8),A23,"")&amp;" "&amp;IF(AND(E24=$S$13,F24=$V$8),A24,"")&amp;" "&amp;IF(AND(E25=$S$13,F25=$V$8),A25,"")&amp;" "&amp;IF(AND(E26=$S$13,F26=$V$8),A26,"")&amp;" "&amp;IF(AND(E27=$S$13,F27=$V$8),A27,"")&amp;" "&amp;IF(AND(E28=$S$13,F28=$V$8),A28,"")</f>
        <v xml:space="preserve">                   </v>
      </c>
      <c r="N13" s="89" t="str">
        <f>+IF(AND(E9=$S$13,F9=$W$8),A9,"")&amp;" "&amp;IF(AND(E10=$S$13,F10=$W$8),A10,"")&amp;" "&amp;IF(AND(E11=$S$13,F11=$W$8),A11,"")&amp;" "&amp;IF(AND(E12=$S$13,F12=$W$8),A12,"")&amp;" "&amp;IF(AND(E13=$S$13,F13=$W$8),A13,"")&amp;" "&amp;IF(AND(E14=$S$13,F14=$W$8),A14,"")&amp;" "&amp;IF(AND(E15=$S$13,F15=$W$8),A15,"")&amp;" "&amp;IF(AND(E16=$S$13,F16=$W$8),A16,"")&amp;" "&amp;IF(AND(E17=$S$13,F17=$W$8),A17,"")&amp;" "&amp;IF(AND(E18=$S$13,F18=$W$8),A18,"")&amp;" "&amp;IF(AND(E19=$S$13,F19=$W$8),A19,"")&amp;" "&amp;IF(AND(E20=$S$13,F20=$W$8),A20,"")&amp;" "&amp;IF(AND(E21=$S$13,F21=$W$8),A21,"")&amp;" "&amp;IF(AND(E22=$S$13,F22=$W$8),A22,"")&amp;" "&amp;IF(AND(E23=$S$13,F23=$W$8),A23,"")&amp;" "&amp;IF(AND(E24=$S$13,F24=$W$8),A24,"")&amp;" "&amp;IF(AND(E25=$S$13,F25=$W$8),A25,"")&amp;" "&amp;IF(AND(E26=$S$13,F26=$W$8),A26,"")&amp;" "&amp;IF(AND(E27=$S$13,F27=$W$8),A27,"")&amp;" "&amp;IF(AND(E28=$S$13,F28=$W$8),A28,"")</f>
        <v xml:space="preserve">                   </v>
      </c>
      <c r="O13" s="90" t="str">
        <f>+IF(AND(E9=$S$13,F9=$X$8),A9,"")&amp;" "&amp;IF(AND(E10=$S$13,F10=$X$8),A10,"")&amp;" "&amp;IF(AND(E11=$S$13,F11=$X$8),A11,"")&amp;" "&amp;IF(AND(E12=$S$13,F12=$X$8),A12,"")&amp;" "&amp;IF(AND(E13=$S$13,F13=$X$8),A13,"")&amp;" "&amp;IF(AND(E14=$S$13,F14=$X$8),A14,"")&amp;" "&amp;IF(AND(E15=$S$13,F15=$X$8),A15,"")&amp;" "&amp;IF(AND(E16=$S$13,F16=$X$8),A16,"")&amp;" "&amp;IF(AND(E17=$S$13,F17=$X$8),A17,"")&amp;" "&amp;IF(AND(E18=$S$13,F18=$X$8),A18,"")&amp;" "&amp;IF(AND(E19=$S$13,F19=$X$8),A19,"")&amp;" "&amp;IF(AND(E20=$S$13,F20=$X$8),A20,"")&amp;" "&amp;IF(AND(E21=$S$13,F21=$X$8),A21,"")&amp;" "&amp;IF(AND(E22=$S$13,F22=$X$8),A22,"")&amp;" "&amp;IF(AND(E23=$S$13,F23=$X$8),A23,"")&amp;" "&amp;IF(AND(E24=$S$13,F24=$X$8),A24,"")&amp;" "&amp;IF(AND(E25=$S$13,F25=$X$8),A25,"")&amp;" "&amp;IF(AND(E26=$S$13,F26=$X$8),A26,"")&amp;" "&amp;IF(AND(E27=$S$13,F27=$X$8),A27,"")&amp;" "&amp;IF(AND(E28=$S$13,F28=$X$8),A28,"")</f>
        <v xml:space="preserve">                   </v>
      </c>
      <c r="P13" s="76"/>
      <c r="Q13" s="522"/>
      <c r="R13" s="91">
        <v>0.2</v>
      </c>
      <c r="S13" s="92" t="s">
        <v>268</v>
      </c>
      <c r="T13" s="87" t="s">
        <v>298</v>
      </c>
      <c r="U13" s="87" t="s">
        <v>298</v>
      </c>
      <c r="V13" s="88" t="s">
        <v>278</v>
      </c>
      <c r="W13" s="89" t="s">
        <v>296</v>
      </c>
      <c r="X13" s="90" t="s">
        <v>297</v>
      </c>
      <c r="AA13" s="60"/>
      <c r="AB13" s="60"/>
      <c r="AC13" s="72"/>
      <c r="AD13" s="82"/>
      <c r="AE13" s="83"/>
      <c r="AF13" s="80"/>
      <c r="AG13" s="80"/>
      <c r="AH13" s="80"/>
      <c r="AI13" s="93"/>
      <c r="AJ13" s="80"/>
      <c r="AK13" s="72"/>
      <c r="AL13" s="72"/>
    </row>
    <row r="14" spans="1:38" ht="93" customHeight="1" x14ac:dyDescent="0.2">
      <c r="A14" s="73" t="str">
        <f>'2 CONTEXTO E IDENTIFICACIÓN'!A14</f>
        <v>R6</v>
      </c>
      <c r="B14" s="74" t="str">
        <f>+'2 CONTEXTO E IDENTIFICACIÓN'!J14</f>
        <v xml:space="preserve"> por a causa de </v>
      </c>
      <c r="C14" s="104">
        <f>+'5 VALORACIÓN DEL CONTROL'!T43</f>
        <v>0.44999999999999996</v>
      </c>
      <c r="D14" s="75" t="str">
        <f>+'5 VALORACIÓN DEL CONTROL'!U43</f>
        <v/>
      </c>
      <c r="E14" s="105" t="str">
        <f t="shared" si="0"/>
        <v>Media</v>
      </c>
      <c r="F14" s="105" t="str">
        <f t="shared" si="1"/>
        <v/>
      </c>
      <c r="G14" s="74" t="b">
        <f t="shared" si="2"/>
        <v>0</v>
      </c>
      <c r="H14" s="76"/>
      <c r="I14" s="76"/>
      <c r="J14" s="76"/>
      <c r="K14" s="76"/>
      <c r="L14" s="76"/>
      <c r="M14" s="76"/>
      <c r="N14" s="76"/>
      <c r="O14" s="76"/>
      <c r="P14" s="76"/>
      <c r="AA14" s="60"/>
      <c r="AB14" s="60"/>
      <c r="AC14" s="72"/>
      <c r="AD14" s="82"/>
      <c r="AE14" s="83"/>
      <c r="AF14" s="80"/>
      <c r="AG14" s="80"/>
      <c r="AH14" s="80"/>
      <c r="AI14" s="80"/>
      <c r="AJ14" s="80"/>
      <c r="AK14" s="72"/>
      <c r="AL14" s="72"/>
    </row>
    <row r="15" spans="1:38" ht="93" customHeight="1" x14ac:dyDescent="0.2">
      <c r="A15" s="73" t="str">
        <f>'2 CONTEXTO E IDENTIFICACIÓN'!A15</f>
        <v>R7</v>
      </c>
      <c r="B15" s="74" t="str">
        <f>+'2 CONTEXTO E IDENTIFICACIÓN'!J15</f>
        <v xml:space="preserve"> por a causa de </v>
      </c>
      <c r="C15" s="104">
        <f>+'5 VALORACIÓN DEL CONTROL'!T49</f>
        <v>0.44999999999999996</v>
      </c>
      <c r="D15" s="75" t="str">
        <f>+'5 VALORACIÓN DEL CONTROL'!U49</f>
        <v/>
      </c>
      <c r="E15" s="105" t="str">
        <f t="shared" si="0"/>
        <v>Media</v>
      </c>
      <c r="F15" s="105" t="str">
        <f t="shared" si="1"/>
        <v/>
      </c>
      <c r="G15" s="74" t="b">
        <f t="shared" si="2"/>
        <v>0</v>
      </c>
      <c r="H15" s="76"/>
      <c r="I15" s="76"/>
      <c r="J15" s="76"/>
      <c r="K15" s="76"/>
      <c r="L15" s="76"/>
      <c r="M15" s="76"/>
      <c r="N15" s="76"/>
      <c r="O15" s="76"/>
      <c r="P15" s="76"/>
      <c r="T15" s="64" t="s">
        <v>299</v>
      </c>
      <c r="V15" s="60"/>
      <c r="W15" s="60"/>
      <c r="X15" s="60"/>
      <c r="Y15" s="60"/>
      <c r="Z15" s="60"/>
      <c r="AA15" s="60"/>
      <c r="AB15" s="60"/>
      <c r="AC15" s="72"/>
      <c r="AD15" s="82"/>
      <c r="AE15" s="72"/>
      <c r="AF15" s="83"/>
      <c r="AG15" s="83"/>
      <c r="AH15" s="83"/>
      <c r="AI15" s="83"/>
      <c r="AJ15" s="83"/>
      <c r="AK15" s="72"/>
      <c r="AL15" s="72"/>
    </row>
    <row r="16" spans="1:38" ht="93" customHeight="1" x14ac:dyDescent="0.2">
      <c r="A16" s="73" t="str">
        <f>'2 CONTEXTO E IDENTIFICACIÓN'!A16</f>
        <v>R8</v>
      </c>
      <c r="B16" s="74" t="str">
        <f>+'2 CONTEXTO E IDENTIFICACIÓN'!J16</f>
        <v xml:space="preserve"> por a causa de </v>
      </c>
      <c r="C16" s="104">
        <f>+'5 VALORACIÓN DEL CONTROL'!T55</f>
        <v>0.44999999999999996</v>
      </c>
      <c r="D16" s="75" t="str">
        <f>+'5 VALORACIÓN DEL CONTROL'!U55</f>
        <v/>
      </c>
      <c r="E16" s="105" t="str">
        <f t="shared" si="0"/>
        <v>Media</v>
      </c>
      <c r="F16" s="105" t="str">
        <f t="shared" si="1"/>
        <v/>
      </c>
      <c r="G16" s="74" t="b">
        <f t="shared" si="2"/>
        <v>0</v>
      </c>
      <c r="H16" s="76"/>
      <c r="I16" s="76"/>
      <c r="J16" s="76"/>
      <c r="K16" s="76"/>
      <c r="L16" s="76"/>
      <c r="M16" s="76"/>
      <c r="N16" s="76"/>
      <c r="O16" s="76"/>
      <c r="P16" s="76"/>
      <c r="T16" s="94" t="s">
        <v>297</v>
      </c>
      <c r="V16" s="60"/>
      <c r="W16" s="60"/>
      <c r="X16" s="60"/>
      <c r="Y16" s="60"/>
      <c r="Z16" s="60"/>
      <c r="AA16" s="60"/>
      <c r="AB16" s="60"/>
      <c r="AC16" s="72"/>
      <c r="AD16" s="72"/>
      <c r="AE16" s="72"/>
      <c r="AF16" s="80"/>
      <c r="AG16" s="80"/>
      <c r="AH16" s="80"/>
      <c r="AI16" s="80"/>
      <c r="AJ16" s="80"/>
      <c r="AK16" s="72"/>
      <c r="AL16" s="72"/>
    </row>
    <row r="17" spans="1:38" ht="93" customHeight="1" x14ac:dyDescent="0.2">
      <c r="A17" s="73" t="str">
        <f>'2 CONTEXTO E IDENTIFICACIÓN'!A17</f>
        <v>R9</v>
      </c>
      <c r="B17" s="74" t="str">
        <f>+'2 CONTEXTO E IDENTIFICACIÓN'!J17</f>
        <v xml:space="preserve"> por a causa de </v>
      </c>
      <c r="C17" s="104">
        <f>+'5 VALORACIÓN DEL CONTROL'!T61</f>
        <v>0.44999999999999996</v>
      </c>
      <c r="D17" s="75" t="str">
        <f>+'5 VALORACIÓN DEL CONTROL'!U61</f>
        <v/>
      </c>
      <c r="E17" s="105" t="str">
        <f t="shared" si="0"/>
        <v>Media</v>
      </c>
      <c r="F17" s="105" t="str">
        <f t="shared" si="1"/>
        <v/>
      </c>
      <c r="G17" s="74" t="b">
        <f t="shared" si="2"/>
        <v>0</v>
      </c>
      <c r="H17" s="76"/>
      <c r="I17" s="76"/>
      <c r="J17" s="76"/>
      <c r="K17" s="76"/>
      <c r="L17" s="76"/>
      <c r="M17" s="76"/>
      <c r="N17" s="76"/>
      <c r="O17" s="76"/>
      <c r="P17" s="76"/>
      <c r="T17" s="77" t="s">
        <v>296</v>
      </c>
      <c r="U17" s="60"/>
      <c r="V17" s="60"/>
      <c r="W17" s="60"/>
      <c r="X17" s="60"/>
      <c r="Y17" s="60"/>
      <c r="Z17" s="60"/>
      <c r="AA17" s="60"/>
      <c r="AB17" s="60"/>
      <c r="AC17" s="72"/>
      <c r="AD17" s="72"/>
      <c r="AE17" s="72"/>
      <c r="AF17" s="80"/>
      <c r="AG17" s="80"/>
      <c r="AH17" s="80"/>
      <c r="AI17" s="80"/>
      <c r="AJ17" s="80"/>
      <c r="AK17" s="72"/>
      <c r="AL17" s="72"/>
    </row>
    <row r="18" spans="1:38" ht="93" customHeight="1" x14ac:dyDescent="0.2">
      <c r="A18" s="73" t="str">
        <f>'2 CONTEXTO E IDENTIFICACIÓN'!A18</f>
        <v>R10</v>
      </c>
      <c r="B18" s="74" t="str">
        <f>+'2 CONTEXTO E IDENTIFICACIÓN'!J18</f>
        <v xml:space="preserve"> por a causa de </v>
      </c>
      <c r="C18" s="104">
        <f>+'5 VALORACIÓN DEL CONTROL'!T67</f>
        <v>0.44999999999999996</v>
      </c>
      <c r="D18" s="75" t="str">
        <f>+'5 VALORACIÓN DEL CONTROL'!U67</f>
        <v/>
      </c>
      <c r="E18" s="105" t="str">
        <f t="shared" si="0"/>
        <v>Media</v>
      </c>
      <c r="F18" s="105" t="str">
        <f t="shared" si="1"/>
        <v/>
      </c>
      <c r="G18" s="74" t="b">
        <f t="shared" si="2"/>
        <v>0</v>
      </c>
      <c r="H18" s="76"/>
      <c r="I18" s="76"/>
      <c r="J18" s="76"/>
      <c r="K18" s="76"/>
      <c r="L18" s="76"/>
      <c r="M18" s="76"/>
      <c r="N18" s="76"/>
      <c r="O18" s="76"/>
      <c r="P18" s="76"/>
      <c r="S18" s="95"/>
      <c r="T18" s="81" t="s">
        <v>278</v>
      </c>
      <c r="U18" s="95"/>
      <c r="V18" s="95"/>
      <c r="W18" s="95"/>
      <c r="X18" s="95"/>
      <c r="Y18" s="95"/>
      <c r="Z18" s="95"/>
      <c r="AA18" s="95"/>
      <c r="AB18" s="95"/>
      <c r="AC18" s="72"/>
      <c r="AD18" s="72"/>
      <c r="AE18" s="96"/>
      <c r="AF18" s="96"/>
      <c r="AG18" s="96"/>
      <c r="AH18" s="96"/>
      <c r="AI18" s="96"/>
      <c r="AJ18" s="96"/>
      <c r="AK18" s="72"/>
      <c r="AL18" s="72"/>
    </row>
    <row r="19" spans="1:38" ht="93" customHeight="1" x14ac:dyDescent="0.2">
      <c r="A19" s="73" t="str">
        <f>'2 CONTEXTO E IDENTIFICACIÓN'!A19</f>
        <v>R11</v>
      </c>
      <c r="B19" s="74" t="str">
        <f>+'2 CONTEXTO E IDENTIFICACIÓN'!J19</f>
        <v xml:space="preserve"> por a causa de </v>
      </c>
      <c r="C19" s="104">
        <f>+'5 VALORACIÓN DEL CONTROL'!T73</f>
        <v>0.44999999999999996</v>
      </c>
      <c r="D19" s="75" t="str">
        <f>+'5 VALORACIÓN DEL CONTROL'!U73</f>
        <v/>
      </c>
      <c r="E19" s="105" t="str">
        <f t="shared" si="0"/>
        <v>Media</v>
      </c>
      <c r="F19" s="105" t="str">
        <f t="shared" si="1"/>
        <v/>
      </c>
      <c r="G19" s="74" t="b">
        <f t="shared" si="2"/>
        <v>0</v>
      </c>
      <c r="H19" s="76"/>
      <c r="I19" s="76"/>
      <c r="J19" s="76"/>
      <c r="K19" s="76"/>
      <c r="L19" s="76"/>
      <c r="M19" s="76"/>
      <c r="N19" s="76"/>
      <c r="O19" s="76"/>
      <c r="P19" s="76"/>
      <c r="S19" s="95"/>
      <c r="T19" s="85" t="s">
        <v>298</v>
      </c>
      <c r="AA19" s="95"/>
      <c r="AB19" s="95"/>
      <c r="AC19" s="72"/>
      <c r="AD19" s="72"/>
      <c r="AE19" s="72"/>
      <c r="AF19" s="80"/>
      <c r="AG19" s="80"/>
      <c r="AH19" s="80"/>
      <c r="AI19" s="80"/>
      <c r="AJ19" s="80"/>
      <c r="AK19" s="72"/>
      <c r="AL19" s="72"/>
    </row>
    <row r="20" spans="1:38" ht="93" customHeight="1" x14ac:dyDescent="0.2">
      <c r="A20" s="73" t="str">
        <f>'2 CONTEXTO E IDENTIFICACIÓN'!A20</f>
        <v>R12</v>
      </c>
      <c r="B20" s="74" t="str">
        <f>+'2 CONTEXTO E IDENTIFICACIÓN'!J20</f>
        <v xml:space="preserve"> por a causa de </v>
      </c>
      <c r="C20" s="104">
        <f>+'5 VALORACIÓN DEL CONTROL'!T79</f>
        <v>0.44999999999999996</v>
      </c>
      <c r="D20" s="75" t="str">
        <f>+'5 VALORACIÓN DEL CONTROL'!U79</f>
        <v/>
      </c>
      <c r="E20" s="105" t="str">
        <f t="shared" si="0"/>
        <v>Media</v>
      </c>
      <c r="F20" s="105" t="str">
        <f t="shared" si="1"/>
        <v/>
      </c>
      <c r="G20" s="74" t="b">
        <f t="shared" si="2"/>
        <v>0</v>
      </c>
      <c r="H20" s="76"/>
      <c r="I20" s="76"/>
      <c r="J20" s="76"/>
      <c r="K20" s="76"/>
      <c r="L20" s="76"/>
      <c r="M20" s="76"/>
      <c r="N20" s="76"/>
      <c r="O20" s="76"/>
      <c r="P20" s="76"/>
      <c r="Q20" s="97"/>
      <c r="R20" s="97"/>
      <c r="S20" s="95"/>
      <c r="AA20" s="95"/>
      <c r="AB20" s="95"/>
      <c r="AC20" s="72"/>
      <c r="AD20" s="72"/>
      <c r="AE20" s="72"/>
      <c r="AF20" s="80"/>
      <c r="AG20" s="80"/>
      <c r="AH20" s="80"/>
      <c r="AI20" s="80"/>
      <c r="AJ20" s="80"/>
      <c r="AK20" s="72"/>
      <c r="AL20" s="72"/>
    </row>
    <row r="21" spans="1:38" ht="93" customHeight="1" x14ac:dyDescent="0.2">
      <c r="A21" s="73" t="str">
        <f>'2 CONTEXTO E IDENTIFICACIÓN'!A21</f>
        <v>R13</v>
      </c>
      <c r="B21" s="74" t="str">
        <f>+'2 CONTEXTO E IDENTIFICACIÓN'!J21</f>
        <v xml:space="preserve"> por a causa de </v>
      </c>
      <c r="C21" s="104">
        <f>+'5 VALORACIÓN DEL CONTROL'!T85</f>
        <v>0.44999999999999996</v>
      </c>
      <c r="D21" s="75" t="str">
        <f>+'5 VALORACIÓN DEL CONTROL'!U85</f>
        <v/>
      </c>
      <c r="E21" s="105" t="str">
        <f t="shared" si="0"/>
        <v>Media</v>
      </c>
      <c r="F21" s="105" t="str">
        <f t="shared" si="1"/>
        <v/>
      </c>
      <c r="G21" s="74" t="b">
        <f t="shared" si="2"/>
        <v>0</v>
      </c>
      <c r="H21" s="76"/>
      <c r="I21" s="76"/>
      <c r="J21" s="76"/>
      <c r="K21" s="76"/>
      <c r="L21" s="76"/>
      <c r="M21" s="76"/>
      <c r="N21" s="76"/>
      <c r="O21" s="76"/>
      <c r="P21" s="76"/>
      <c r="Q21" s="97"/>
      <c r="R21" s="97"/>
      <c r="S21" s="98"/>
      <c r="AA21" s="95"/>
      <c r="AB21" s="95"/>
      <c r="AC21" s="72"/>
      <c r="AD21" s="93"/>
      <c r="AE21" s="93"/>
      <c r="AF21" s="93"/>
      <c r="AG21" s="93"/>
      <c r="AH21" s="93"/>
      <c r="AI21" s="93"/>
      <c r="AJ21" s="80"/>
      <c r="AK21" s="72"/>
      <c r="AL21" s="72"/>
    </row>
    <row r="22" spans="1:38" ht="93" customHeight="1" x14ac:dyDescent="0.2">
      <c r="A22" s="73" t="str">
        <f>'2 CONTEXTO E IDENTIFICACIÓN'!A22</f>
        <v>R14</v>
      </c>
      <c r="B22" s="74" t="str">
        <f>+'2 CONTEXTO E IDENTIFICACIÓN'!J22</f>
        <v xml:space="preserve"> por a causa de </v>
      </c>
      <c r="C22" s="104">
        <f>+'5 VALORACIÓN DEL CONTROL'!T91</f>
        <v>0.44999999999999996</v>
      </c>
      <c r="D22" s="75" t="str">
        <f>+'5 VALORACIÓN DEL CONTROL'!U91</f>
        <v/>
      </c>
      <c r="E22" s="105" t="str">
        <f t="shared" si="0"/>
        <v>Media</v>
      </c>
      <c r="F22" s="105" t="str">
        <f t="shared" si="1"/>
        <v/>
      </c>
      <c r="G22" s="74" t="b">
        <f t="shared" si="2"/>
        <v>0</v>
      </c>
      <c r="H22" s="76"/>
      <c r="I22" s="76"/>
      <c r="J22" s="76"/>
      <c r="K22" s="76"/>
      <c r="L22" s="76"/>
      <c r="M22" s="76"/>
      <c r="N22" s="76"/>
      <c r="O22" s="76"/>
      <c r="P22" s="76"/>
      <c r="Q22" s="97"/>
      <c r="R22" s="97"/>
      <c r="AC22" s="72"/>
      <c r="AD22" s="99"/>
      <c r="AE22" s="99"/>
      <c r="AF22" s="99"/>
      <c r="AG22" s="99"/>
      <c r="AH22" s="99"/>
      <c r="AI22" s="99"/>
      <c r="AJ22" s="80"/>
      <c r="AK22" s="72"/>
      <c r="AL22" s="72"/>
    </row>
    <row r="23" spans="1:38" ht="93" customHeight="1" x14ac:dyDescent="0.2">
      <c r="A23" s="73" t="str">
        <f>'2 CONTEXTO E IDENTIFICACIÓN'!A23</f>
        <v>R15</v>
      </c>
      <c r="B23" s="74" t="str">
        <f>+'2 CONTEXTO E IDENTIFICACIÓN'!J23</f>
        <v xml:space="preserve"> por a causa de </v>
      </c>
      <c r="C23" s="104">
        <f>+'5 VALORACIÓN DEL CONTROL'!T97</f>
        <v>0.44999999999999996</v>
      </c>
      <c r="D23" s="75">
        <f>+'5 VALORACIÓN DEL CONTROL'!U97</f>
        <v>0</v>
      </c>
      <c r="E23" s="105" t="str">
        <f t="shared" si="0"/>
        <v>Media</v>
      </c>
      <c r="F23" s="105" t="str">
        <f t="shared" si="1"/>
        <v/>
      </c>
      <c r="G23" s="74" t="b">
        <f t="shared" si="2"/>
        <v>0</v>
      </c>
      <c r="H23" s="76"/>
      <c r="I23" s="76"/>
      <c r="J23" s="76"/>
      <c r="K23" s="76"/>
      <c r="L23" s="76"/>
      <c r="M23" s="76"/>
      <c r="N23" s="76"/>
      <c r="O23" s="76"/>
      <c r="P23" s="76"/>
      <c r="Q23" s="97"/>
      <c r="R23" s="97"/>
      <c r="AC23" s="72"/>
      <c r="AD23" s="93"/>
      <c r="AE23" s="93"/>
      <c r="AF23" s="93"/>
      <c r="AG23" s="93"/>
      <c r="AH23" s="93"/>
      <c r="AI23" s="93"/>
      <c r="AJ23" s="80"/>
      <c r="AK23" s="72"/>
      <c r="AL23" s="72"/>
    </row>
    <row r="24" spans="1:38" ht="93" customHeight="1" x14ac:dyDescent="0.2">
      <c r="A24" s="73" t="str">
        <f>'2 CONTEXTO E IDENTIFICACIÓN'!A24</f>
        <v>R16</v>
      </c>
      <c r="B24" s="74" t="str">
        <f>+'2 CONTEXTO E IDENTIFICACIÓN'!J24</f>
        <v xml:space="preserve"> por a causa de </v>
      </c>
      <c r="C24" s="104">
        <f>+'5 VALORACIÓN DEL CONTROL'!T103</f>
        <v>0.44999999999999996</v>
      </c>
      <c r="D24" s="75">
        <f>+'5 VALORACIÓN DEL CONTROL'!U103</f>
        <v>0</v>
      </c>
      <c r="E24" s="105" t="str">
        <f t="shared" si="0"/>
        <v>Media</v>
      </c>
      <c r="F24" s="105" t="str">
        <f t="shared" si="1"/>
        <v/>
      </c>
      <c r="G24" s="74" t="b">
        <f t="shared" si="2"/>
        <v>0</v>
      </c>
      <c r="H24" s="76"/>
      <c r="I24" s="76"/>
      <c r="J24" s="76"/>
      <c r="K24" s="76"/>
      <c r="L24" s="76"/>
      <c r="M24" s="76"/>
      <c r="N24" s="76"/>
      <c r="O24" s="76"/>
      <c r="P24" s="76"/>
      <c r="AC24" s="72"/>
      <c r="AD24" s="93"/>
      <c r="AE24" s="93"/>
      <c r="AF24" s="93"/>
      <c r="AG24" s="93"/>
      <c r="AH24" s="93"/>
      <c r="AI24" s="93"/>
      <c r="AJ24" s="80"/>
      <c r="AK24" s="72"/>
      <c r="AL24" s="72"/>
    </row>
    <row r="25" spans="1:38" ht="93" customHeight="1" x14ac:dyDescent="0.25">
      <c r="A25" s="73" t="str">
        <f>'2 CONTEXTO E IDENTIFICACIÓN'!A25</f>
        <v>R17</v>
      </c>
      <c r="B25" s="74" t="str">
        <f>+'2 CONTEXTO E IDENTIFICACIÓN'!J25</f>
        <v xml:space="preserve"> por a causa de </v>
      </c>
      <c r="C25" s="104">
        <f>+'5 VALORACIÓN DEL CONTROL'!T109</f>
        <v>0.44999999999999996</v>
      </c>
      <c r="D25" s="75">
        <f>+'5 VALORACIÓN DEL CONTROL'!U109</f>
        <v>0</v>
      </c>
      <c r="E25" s="105" t="str">
        <f t="shared" si="0"/>
        <v>Media</v>
      </c>
      <c r="F25" s="105" t="str">
        <f t="shared" si="1"/>
        <v/>
      </c>
      <c r="G25" s="74" t="b">
        <f t="shared" si="2"/>
        <v>0</v>
      </c>
      <c r="H25" s="76"/>
      <c r="I25" s="76"/>
      <c r="J25" s="76"/>
      <c r="K25" s="76"/>
      <c r="L25" s="76"/>
      <c r="M25" s="76"/>
      <c r="N25" s="76"/>
      <c r="O25" s="76"/>
      <c r="P25" s="76"/>
    </row>
    <row r="26" spans="1:38" ht="93" customHeight="1" x14ac:dyDescent="0.25">
      <c r="A26" s="73" t="str">
        <f>'2 CONTEXTO E IDENTIFICACIÓN'!A26</f>
        <v>R18</v>
      </c>
      <c r="B26" s="74" t="str">
        <f>+'2 CONTEXTO E IDENTIFICACIÓN'!J26</f>
        <v xml:space="preserve"> por a causa de </v>
      </c>
      <c r="C26" s="104">
        <f>+'5 VALORACIÓN DEL CONTROL'!T115</f>
        <v>0.44999999999999996</v>
      </c>
      <c r="D26" s="75">
        <f>+'5 VALORACIÓN DEL CONTROL'!U115</f>
        <v>0</v>
      </c>
      <c r="E26" s="105" t="str">
        <f t="shared" si="0"/>
        <v>Media</v>
      </c>
      <c r="F26" s="105" t="str">
        <f t="shared" si="1"/>
        <v/>
      </c>
      <c r="G26" s="74" t="b">
        <f t="shared" si="2"/>
        <v>0</v>
      </c>
      <c r="H26" s="76"/>
      <c r="I26" s="76"/>
      <c r="J26" s="76"/>
      <c r="K26" s="76"/>
      <c r="L26" s="76"/>
      <c r="M26" s="76"/>
      <c r="N26" s="76"/>
      <c r="O26" s="76"/>
      <c r="P26" s="76"/>
    </row>
    <row r="27" spans="1:38" ht="93" customHeight="1" x14ac:dyDescent="0.25">
      <c r="A27" s="73" t="str">
        <f>'2 CONTEXTO E IDENTIFICACIÓN'!A27</f>
        <v>R19</v>
      </c>
      <c r="B27" s="74" t="str">
        <f>+'2 CONTEXTO E IDENTIFICACIÓN'!J27</f>
        <v xml:space="preserve"> por a causa de </v>
      </c>
      <c r="C27" s="104">
        <f>+'5 VALORACIÓN DEL CONTROL'!T121</f>
        <v>0.6</v>
      </c>
      <c r="D27" s="75">
        <f>+'5 VALORACIÓN DEL CONTROL'!U121</f>
        <v>0</v>
      </c>
      <c r="E27" s="105" t="str">
        <f t="shared" si="0"/>
        <v>Media</v>
      </c>
      <c r="F27" s="105" t="str">
        <f t="shared" si="1"/>
        <v/>
      </c>
      <c r="G27" s="74" t="b">
        <f t="shared" si="2"/>
        <v>0</v>
      </c>
      <c r="H27" s="76"/>
      <c r="I27" s="76"/>
      <c r="J27" s="76"/>
      <c r="K27" s="76"/>
      <c r="L27" s="76"/>
      <c r="M27" s="76"/>
      <c r="N27" s="76"/>
      <c r="O27" s="76"/>
      <c r="P27" s="76"/>
    </row>
    <row r="28" spans="1:38" ht="93" customHeight="1" x14ac:dyDescent="0.25">
      <c r="A28" s="73" t="str">
        <f>'2 CONTEXTO E IDENTIFICACIÓN'!A28</f>
        <v>R20</v>
      </c>
      <c r="B28" s="74" t="str">
        <f>+'2 CONTEXTO E IDENTIFICACIÓN'!J28</f>
        <v xml:space="preserve"> por a causa de </v>
      </c>
      <c r="C28" s="104">
        <f>+'5 VALORACIÓN DEL CONTROL'!T127</f>
        <v>0.44999999999999996</v>
      </c>
      <c r="D28" s="75">
        <f>+'5 VALORACIÓN DEL CONTROL'!U127</f>
        <v>0</v>
      </c>
      <c r="E28" s="105" t="str">
        <f t="shared" si="0"/>
        <v>Media</v>
      </c>
      <c r="F28" s="105" t="str">
        <f t="shared" si="1"/>
        <v/>
      </c>
      <c r="G28" s="74" t="b">
        <f t="shared" si="2"/>
        <v>0</v>
      </c>
      <c r="H28" s="76"/>
      <c r="I28" s="76"/>
      <c r="J28" s="76"/>
      <c r="K28" s="76"/>
      <c r="L28" s="76"/>
      <c r="M28" s="76"/>
      <c r="N28" s="76"/>
      <c r="O28" s="76"/>
      <c r="P28" s="76"/>
    </row>
    <row r="29" spans="1:38" ht="14.45" customHeight="1" x14ac:dyDescent="0.25">
      <c r="B29" s="56"/>
      <c r="D29" s="56"/>
      <c r="G29" s="56"/>
      <c r="H29" s="56"/>
      <c r="I29" s="56"/>
      <c r="J29" s="56"/>
      <c r="K29" s="56"/>
      <c r="L29" s="56"/>
      <c r="M29" s="56"/>
      <c r="N29" s="56"/>
      <c r="O29" s="56"/>
      <c r="P29" s="56"/>
      <c r="AA29" s="61"/>
      <c r="AB29" s="61"/>
      <c r="AC29" s="61"/>
      <c r="AD29" s="61"/>
      <c r="AE29" s="61"/>
      <c r="AF29" s="56"/>
      <c r="AG29" s="56"/>
      <c r="AH29" s="56"/>
      <c r="AI29" s="56"/>
      <c r="AJ29" s="56"/>
    </row>
    <row r="30" spans="1:38" ht="39" hidden="1" customHeight="1" x14ac:dyDescent="0.25">
      <c r="B30" s="56"/>
      <c r="D30" s="56"/>
      <c r="G30" s="56"/>
      <c r="H30" s="56"/>
      <c r="I30" s="56"/>
      <c r="J30" s="56"/>
      <c r="K30" s="56"/>
      <c r="L30" s="56"/>
      <c r="M30" s="56"/>
      <c r="N30" s="56"/>
      <c r="O30" s="56"/>
      <c r="P30" s="56"/>
      <c r="AA30" s="61"/>
      <c r="AB30" s="61"/>
      <c r="AC30" s="61"/>
      <c r="AD30" s="61"/>
      <c r="AE30" s="61"/>
      <c r="AF30" s="56"/>
      <c r="AG30" s="56"/>
      <c r="AH30" s="56"/>
      <c r="AI30" s="56"/>
      <c r="AJ30" s="56"/>
    </row>
    <row r="31" spans="1:38" ht="19.5" hidden="1" customHeight="1" x14ac:dyDescent="0.25">
      <c r="B31" s="56"/>
      <c r="D31" s="56"/>
      <c r="G31" s="56"/>
      <c r="H31" s="56"/>
      <c r="I31" s="56"/>
      <c r="J31" s="56"/>
      <c r="K31" s="56"/>
      <c r="L31" s="56"/>
      <c r="M31" s="56"/>
      <c r="N31" s="56"/>
      <c r="O31" s="56"/>
      <c r="P31" s="56"/>
      <c r="AA31" s="61"/>
      <c r="AB31" s="61"/>
      <c r="AC31" s="61"/>
      <c r="AD31" s="61"/>
      <c r="AE31" s="61"/>
      <c r="AF31" s="56"/>
      <c r="AG31" s="56"/>
      <c r="AH31" s="56"/>
      <c r="AI31" s="56"/>
      <c r="AJ31" s="56"/>
    </row>
    <row r="32" spans="1:38" ht="19.5" hidden="1" customHeight="1" x14ac:dyDescent="0.25">
      <c r="B32" s="56"/>
      <c r="D32" s="56"/>
      <c r="G32" s="56"/>
      <c r="H32" s="56"/>
      <c r="I32" s="56"/>
      <c r="J32" s="56"/>
      <c r="K32" s="56"/>
      <c r="L32" s="56"/>
      <c r="M32" s="56"/>
      <c r="N32" s="56"/>
      <c r="O32" s="56"/>
      <c r="P32" s="56"/>
      <c r="AA32" s="61"/>
      <c r="AB32" s="61"/>
      <c r="AC32" s="61"/>
      <c r="AD32" s="61"/>
      <c r="AE32" s="61"/>
      <c r="AF32" s="56"/>
      <c r="AG32" s="56"/>
      <c r="AH32" s="56"/>
      <c r="AI32" s="56"/>
      <c r="AJ32" s="56"/>
    </row>
    <row r="33" spans="3:31" s="56" customFormat="1" ht="19.5" hidden="1" customHeight="1" x14ac:dyDescent="0.25">
      <c r="C33" s="61"/>
      <c r="E33" s="106"/>
      <c r="F33" s="106"/>
      <c r="AA33" s="61"/>
      <c r="AB33" s="61"/>
      <c r="AC33" s="61"/>
      <c r="AD33" s="61"/>
      <c r="AE33" s="61"/>
    </row>
    <row r="34" spans="3:31" s="56" customFormat="1" ht="19.5" hidden="1" customHeight="1" x14ac:dyDescent="0.25">
      <c r="C34" s="61"/>
      <c r="E34" s="106"/>
      <c r="F34" s="106"/>
      <c r="AA34" s="61"/>
      <c r="AB34" s="61"/>
      <c r="AC34" s="61"/>
      <c r="AD34" s="61"/>
      <c r="AE34" s="61"/>
    </row>
    <row r="35" spans="3:31" s="56" customFormat="1" ht="19.5" hidden="1" customHeight="1" x14ac:dyDescent="0.25">
      <c r="C35" s="61"/>
      <c r="E35" s="106"/>
      <c r="F35" s="106"/>
      <c r="AA35" s="61"/>
      <c r="AB35" s="61"/>
      <c r="AC35" s="61"/>
      <c r="AD35" s="61"/>
      <c r="AE35" s="61"/>
    </row>
  </sheetData>
  <sheetProtection sheet="1" formatCells="0" formatColumns="0" formatRows="0" sort="0" autoFilter="0" pivotTables="0"/>
  <dataConsolidate/>
  <mergeCells count="11">
    <mergeCell ref="A1:A2"/>
    <mergeCell ref="B1:B2"/>
    <mergeCell ref="I6:O6"/>
    <mergeCell ref="B4:D4"/>
    <mergeCell ref="B5:D5"/>
    <mergeCell ref="C1:D1"/>
    <mergeCell ref="T6:X6"/>
    <mergeCell ref="E7:G7"/>
    <mergeCell ref="K7:O7"/>
    <mergeCell ref="I9:I13"/>
    <mergeCell ref="Q9:Q13"/>
  </mergeCells>
  <conditionalFormatting sqref="D9:E28">
    <cfRule type="cellIs" dxfId="59" priority="1" operator="equal">
      <formula>$S$13</formula>
    </cfRule>
    <cfRule type="cellIs" dxfId="58" priority="2" operator="equal">
      <formula>$S$12</formula>
    </cfRule>
    <cfRule type="cellIs" dxfId="57" priority="3" operator="equal">
      <formula>$S$11</formula>
    </cfRule>
    <cfRule type="cellIs" dxfId="56" priority="4" operator="equal">
      <formula>$S$10</formula>
    </cfRule>
    <cfRule type="cellIs" dxfId="55" priority="5" operator="equal">
      <formula>$S$9</formula>
    </cfRule>
  </conditionalFormatting>
  <conditionalFormatting sqref="F9:F28">
    <cfRule type="cellIs" dxfId="54" priority="6" operator="equal">
      <formula>$T$8</formula>
    </cfRule>
    <cfRule type="cellIs" dxfId="53" priority="7" operator="equal">
      <formula>$U$8</formula>
    </cfRule>
    <cfRule type="cellIs" dxfId="52" priority="8" operator="equal">
      <formula>$V$8</formula>
    </cfRule>
    <cfRule type="cellIs" dxfId="51" priority="9" operator="equal">
      <formula>$W$8</formula>
    </cfRule>
    <cfRule type="cellIs" dxfId="50" priority="10" operator="equal">
      <formula>$X$8</formula>
    </cfRule>
  </conditionalFormatting>
  <conditionalFormatting sqref="G9:G28">
    <cfRule type="cellIs" dxfId="49" priority="16" operator="equal">
      <formula>$T$16</formula>
    </cfRule>
    <cfRule type="cellIs" dxfId="48" priority="17" operator="equal">
      <formula>$T$17</formula>
    </cfRule>
    <cfRule type="cellIs" dxfId="47" priority="18" operator="equal">
      <formula>$T$18</formula>
    </cfRule>
    <cfRule type="cellIs" dxfId="46" priority="19" operator="equal">
      <formula>$T$19</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8:JJ8" xr:uid="{00000000-0002-0000-0600-000000000000}"/>
    <dataValidation allowBlank="1" showInputMessage="1" showErrorMessage="1" prompt="La probabilidad se encuentra determinada por una escala de 1 a 3, siendo 1 la menor probabilidad de ocurrencia del riesgo y 3 la mayor probabilidad de  ocurrencia." sqref="JC8" xr:uid="{00000000-0002-0000-0600-000001000000}"/>
    <dataValidation type="list" allowBlank="1" showInputMessage="1" showErrorMessage="1" sqref="JD9:JJ16" xr:uid="{00000000-0002-0000-0600-000002000000}">
      <formula1>#REF!</formula1>
    </dataValidation>
  </dataValidations>
  <printOptions horizontalCentered="1" verticalCentered="1"/>
  <pageMargins left="0.31496062992125984" right="0.27559055118110237" top="0.83281249999999996" bottom="1.05" header="0" footer="0"/>
  <pageSetup paperSize="5" scale="56" orientation="landscape" r:id="rId1"/>
  <headerFooter alignWithMargins="0">
    <oddHeader>&amp;C
&amp;"Verdana,Negrita"&amp;K04-021MATRIZ INTEGRAL DE RIESGOS&amp;"-,Normal"&amp;K01+000
&amp;R&amp;G</oddHeader>
    <oddFooter>&amp;LDirección: Calle 24A No. 59-42 Torre 4 Piso 3 
Centro Empresarial Sarmiento Angulo
Conmutador: (+601) 307 8038
Línea gratuita: 01 8000 119703&amp;R[Página] de &amp;N
FOR-GMI-121-038 
27/01/2026 Version: 07</oddFooter>
  </headerFooter>
  <colBreaks count="1" manualBreakCount="1">
    <brk id="24" max="1048575"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H72"/>
  <sheetViews>
    <sheetView showGridLines="0" view="pageLayout" topLeftCell="A63" zoomScale="85" zoomScaleNormal="70" zoomScalePageLayoutView="85" workbookViewId="0">
      <selection activeCell="M31" sqref="M31"/>
    </sheetView>
  </sheetViews>
  <sheetFormatPr baseColWidth="10" defaultColWidth="0" defaultRowHeight="12.75" zeroHeight="1" x14ac:dyDescent="0.25"/>
  <cols>
    <col min="1" max="1" width="11.42578125" style="56" customWidth="1"/>
    <col min="2" max="2" width="9.140625" style="61" bestFit="1" customWidth="1"/>
    <col min="3" max="4" width="15.42578125" style="61" customWidth="1"/>
    <col min="5" max="6" width="15.42578125" style="106" customWidth="1"/>
    <col min="7" max="7" width="15.42578125" style="61" customWidth="1"/>
    <col min="8" max="8" width="3.85546875" style="61" customWidth="1"/>
    <col min="9" max="9" width="7.42578125" style="61" customWidth="1"/>
    <col min="10" max="10" width="14" style="61" customWidth="1"/>
    <col min="11" max="15" width="12.42578125" style="61" customWidth="1"/>
    <col min="16" max="16" width="3.85546875" style="61" customWidth="1"/>
    <col min="17" max="17" width="4.85546875" style="56" hidden="1" customWidth="1"/>
    <col min="18" max="18" width="6.140625" style="56" hidden="1" customWidth="1"/>
    <col min="19" max="24" width="14" style="56" hidden="1" customWidth="1"/>
    <col min="25" max="29" width="11.42578125" style="56" hidden="1" customWidth="1"/>
    <col min="30" max="30" width="5.42578125" style="56" hidden="1" customWidth="1"/>
    <col min="31" max="31" width="26.85546875" style="56" hidden="1" customWidth="1"/>
    <col min="32" max="36" width="22.85546875" style="61" hidden="1" customWidth="1"/>
    <col min="37" max="37" width="23.42578125" style="56" hidden="1" customWidth="1"/>
    <col min="38" max="265" width="11.42578125" style="56" hidden="1" customWidth="1"/>
    <col min="266" max="266" width="12.42578125" style="56" hidden="1" customWidth="1"/>
    <col min="267" max="267" width="47" style="56" hidden="1" customWidth="1"/>
    <col min="268" max="268" width="35" style="56" hidden="1" customWidth="1"/>
    <col min="269" max="16384" width="14.42578125" style="56" hidden="1"/>
  </cols>
  <sheetData>
    <row r="1" spans="1:38" s="44" customFormat="1" ht="36" customHeight="1" x14ac:dyDescent="0.2">
      <c r="A1" s="457"/>
      <c r="B1" s="463" t="str">
        <f>+'2 CONTEXTO E IDENTIFICACIÓN'!A1</f>
        <v>MAPA DE RIESGOS</v>
      </c>
      <c r="C1" s="463"/>
      <c r="D1" s="463"/>
      <c r="E1" s="453"/>
      <c r="F1" s="454"/>
      <c r="J1" s="194" t="str">
        <f>+'2 CONTEXTO E IDENTIFICACIÓN'!$I$4</f>
        <v>Elaboración o Actualización:</v>
      </c>
      <c r="K1" s="205">
        <f>'2 CONTEXTO E IDENTIFICACIÓN'!J4</f>
        <v>0</v>
      </c>
      <c r="L1" s="13"/>
      <c r="M1" s="13"/>
      <c r="AF1" s="45"/>
      <c r="AG1" s="45"/>
      <c r="AH1" s="45"/>
      <c r="AI1" s="45"/>
      <c r="AJ1" s="45"/>
    </row>
    <row r="2" spans="1:38" s="44" customFormat="1" ht="36" customHeight="1" x14ac:dyDescent="0.2">
      <c r="A2" s="457"/>
      <c r="B2" s="463"/>
      <c r="C2" s="463"/>
      <c r="D2" s="463"/>
      <c r="E2" s="34" t="str">
        <f>+'2 CONTEXTO E IDENTIFICACIÓN'!A2</f>
        <v>VERSIÓN:</v>
      </c>
      <c r="F2" s="100">
        <f>'2 CONTEXTO E IDENTIFICACIÓN'!B2</f>
        <v>0</v>
      </c>
      <c r="G2" s="46"/>
      <c r="H2" s="46"/>
      <c r="J2" s="197" t="str">
        <f>+'2 CONTEXTO E IDENTIFICACIÓN'!$E$5</f>
        <v xml:space="preserve">Vigencia: </v>
      </c>
      <c r="K2" s="195">
        <f>'2 CONTEXTO E IDENTIFICACIÓN'!G5</f>
        <v>0</v>
      </c>
      <c r="L2" s="196" t="s">
        <v>80</v>
      </c>
      <c r="M2" s="193">
        <f>'2 CONTEXTO E IDENTIFICACIÓN'!J5</f>
        <v>0</v>
      </c>
      <c r="N2" s="47"/>
      <c r="O2" s="47"/>
      <c r="P2" s="46"/>
      <c r="AF2" s="45"/>
      <c r="AG2" s="45"/>
      <c r="AH2" s="45"/>
      <c r="AI2" s="45"/>
      <c r="AJ2" s="45"/>
    </row>
    <row r="3" spans="1:38" s="44" customFormat="1" x14ac:dyDescent="0.2">
      <c r="A3" s="48"/>
      <c r="B3" s="46"/>
      <c r="C3" s="46"/>
      <c r="D3" s="46"/>
      <c r="E3" s="198"/>
      <c r="F3" s="198"/>
      <c r="G3" s="46"/>
      <c r="H3" s="46"/>
      <c r="N3" s="47"/>
      <c r="O3" s="47"/>
      <c r="P3" s="46"/>
      <c r="AF3" s="45"/>
      <c r="AG3" s="45"/>
      <c r="AH3" s="45"/>
      <c r="AI3" s="45"/>
      <c r="AJ3" s="45"/>
    </row>
    <row r="4" spans="1:38" s="44" customFormat="1" ht="17.45" customHeight="1" x14ac:dyDescent="0.2">
      <c r="A4" s="12" t="s">
        <v>75</v>
      </c>
      <c r="B4" s="470">
        <f>'2 CONTEXTO E IDENTIFICACIÓN'!B4</f>
        <v>0</v>
      </c>
      <c r="C4" s="470"/>
      <c r="D4" s="470"/>
      <c r="E4" s="42"/>
      <c r="F4" s="198"/>
      <c r="G4" s="46"/>
      <c r="H4" s="46"/>
      <c r="I4" s="199"/>
      <c r="J4" s="199"/>
      <c r="K4" s="200"/>
      <c r="L4" s="200"/>
      <c r="M4" s="200"/>
      <c r="N4" s="47"/>
      <c r="O4" s="47"/>
      <c r="P4" s="46"/>
      <c r="AF4" s="45"/>
      <c r="AG4" s="45"/>
      <c r="AH4" s="45"/>
      <c r="AI4" s="45"/>
      <c r="AJ4" s="45"/>
    </row>
    <row r="5" spans="1:38" s="44" customFormat="1" ht="33" customHeight="1" x14ac:dyDescent="0.2">
      <c r="A5" s="12" t="s">
        <v>76</v>
      </c>
      <c r="B5" s="470">
        <f>'2 CONTEXTO E IDENTIFICACIÓN'!F4</f>
        <v>0</v>
      </c>
      <c r="C5" s="471"/>
      <c r="D5" s="471"/>
      <c r="E5" s="42"/>
      <c r="F5" s="198"/>
      <c r="G5" s="46"/>
      <c r="H5" s="46"/>
      <c r="I5" s="199"/>
      <c r="J5" s="199"/>
      <c r="K5" s="200"/>
      <c r="L5" s="200"/>
      <c r="M5" s="200"/>
      <c r="N5" s="47"/>
      <c r="O5" s="47"/>
      <c r="P5" s="46"/>
      <c r="AF5" s="45"/>
      <c r="AG5" s="45"/>
      <c r="AH5" s="45"/>
      <c r="AI5" s="45"/>
      <c r="AJ5" s="45"/>
    </row>
    <row r="6" spans="1:38" s="44" customFormat="1" ht="15" thickBot="1" x14ac:dyDescent="0.25">
      <c r="D6" s="42"/>
      <c r="E6" s="42"/>
      <c r="F6" s="102"/>
      <c r="AF6" s="45"/>
      <c r="AG6" s="45"/>
      <c r="AH6" s="45"/>
      <c r="AI6" s="45"/>
      <c r="AJ6" s="45"/>
    </row>
    <row r="7" spans="1:38" s="44" customFormat="1" ht="13.5" thickBot="1" x14ac:dyDescent="0.25">
      <c r="A7" s="523" t="s">
        <v>292</v>
      </c>
      <c r="B7" s="524"/>
      <c r="C7" s="524"/>
      <c r="D7" s="524"/>
      <c r="E7" s="524"/>
      <c r="F7" s="524"/>
      <c r="G7" s="525"/>
      <c r="I7" s="523" t="s">
        <v>320</v>
      </c>
      <c r="J7" s="524"/>
      <c r="K7" s="524"/>
      <c r="L7" s="524"/>
      <c r="M7" s="524"/>
      <c r="N7" s="524"/>
      <c r="O7" s="525"/>
      <c r="R7" s="49"/>
      <c r="S7" s="50"/>
      <c r="T7" s="455" t="s">
        <v>156</v>
      </c>
      <c r="U7" s="455"/>
      <c r="V7" s="455"/>
      <c r="W7" s="455"/>
      <c r="X7" s="456"/>
      <c r="AF7" s="45"/>
      <c r="AG7" s="45"/>
      <c r="AH7" s="45"/>
      <c r="AI7" s="45"/>
      <c r="AJ7" s="45"/>
    </row>
    <row r="8" spans="1:38" x14ac:dyDescent="0.25">
      <c r="A8" s="54"/>
      <c r="B8" s="55"/>
      <c r="C8" s="455" t="s">
        <v>156</v>
      </c>
      <c r="D8" s="455"/>
      <c r="E8" s="455"/>
      <c r="F8" s="455"/>
      <c r="G8" s="456"/>
      <c r="H8" s="53"/>
      <c r="I8" s="54"/>
      <c r="J8" s="55"/>
      <c r="K8" s="455" t="s">
        <v>156</v>
      </c>
      <c r="L8" s="455"/>
      <c r="M8" s="455"/>
      <c r="N8" s="455"/>
      <c r="O8" s="456"/>
      <c r="P8" s="53"/>
      <c r="R8" s="57"/>
      <c r="T8" s="58">
        <v>0.2</v>
      </c>
      <c r="U8" s="58">
        <v>0.4</v>
      </c>
      <c r="V8" s="58">
        <v>0.6</v>
      </c>
      <c r="W8" s="58">
        <v>0.8</v>
      </c>
      <c r="X8" s="59">
        <v>1</v>
      </c>
      <c r="Y8" s="60"/>
      <c r="Z8" s="60"/>
      <c r="AA8" s="60"/>
      <c r="AB8" s="60"/>
      <c r="AC8" s="60"/>
      <c r="AD8" s="60"/>
      <c r="AE8" s="60"/>
    </row>
    <row r="9" spans="1:38" x14ac:dyDescent="0.2">
      <c r="A9" s="57"/>
      <c r="B9" s="66"/>
      <c r="C9" s="67" t="s">
        <v>270</v>
      </c>
      <c r="D9" s="67" t="s">
        <v>274</v>
      </c>
      <c r="E9" s="67" t="s">
        <v>278</v>
      </c>
      <c r="F9" s="67" t="s">
        <v>283</v>
      </c>
      <c r="G9" s="68" t="s">
        <v>288</v>
      </c>
      <c r="H9" s="53"/>
      <c r="I9" s="57"/>
      <c r="J9" s="66"/>
      <c r="K9" s="67" t="s">
        <v>270</v>
      </c>
      <c r="L9" s="67" t="s">
        <v>274</v>
      </c>
      <c r="M9" s="67" t="s">
        <v>278</v>
      </c>
      <c r="N9" s="67" t="s">
        <v>283</v>
      </c>
      <c r="O9" s="68" t="s">
        <v>288</v>
      </c>
      <c r="P9" s="53"/>
      <c r="R9" s="57"/>
      <c r="S9" s="69"/>
      <c r="T9" s="70" t="s">
        <v>270</v>
      </c>
      <c r="U9" s="70" t="s">
        <v>274</v>
      </c>
      <c r="V9" s="70" t="s">
        <v>278</v>
      </c>
      <c r="W9" s="70" t="s">
        <v>283</v>
      </c>
      <c r="X9" s="71" t="s">
        <v>288</v>
      </c>
      <c r="AA9" s="60"/>
      <c r="AB9" s="60"/>
      <c r="AC9" s="72"/>
      <c r="AD9" s="72"/>
      <c r="AE9" s="72"/>
      <c r="AF9" s="72"/>
      <c r="AG9" s="72"/>
      <c r="AH9" s="72"/>
      <c r="AI9" s="72"/>
      <c r="AJ9" s="72"/>
      <c r="AK9" s="72"/>
      <c r="AL9" s="72"/>
    </row>
    <row r="10" spans="1:38" ht="55.5" customHeight="1" x14ac:dyDescent="0.2">
      <c r="A10" s="461" t="s">
        <v>137</v>
      </c>
      <c r="B10" s="67" t="s">
        <v>286</v>
      </c>
      <c r="C10" s="77" t="str">
        <f>+'4 MAPA CALOR INHERENTE'!I9</f>
        <v xml:space="preserve">                   </v>
      </c>
      <c r="D10" s="77" t="str">
        <f>+'4 MAPA CALOR INHERENTE'!J9</f>
        <v xml:space="preserve">                   </v>
      </c>
      <c r="E10" s="77" t="str">
        <f>+'4 MAPA CALOR INHERENTE'!K9</f>
        <v xml:space="preserve">                   </v>
      </c>
      <c r="F10" s="77" t="str">
        <f>+'4 MAPA CALOR INHERENTE'!L9</f>
        <v xml:space="preserve">                   </v>
      </c>
      <c r="G10" s="78" t="str">
        <f>+'4 MAPA CALOR INHERENTE'!M9</f>
        <v xml:space="preserve">                   </v>
      </c>
      <c r="H10" s="76"/>
      <c r="I10" s="461" t="s">
        <v>137</v>
      </c>
      <c r="J10" s="67" t="s">
        <v>286</v>
      </c>
      <c r="K10" s="77" t="str">
        <f>+'6 MAPA CALOR RESIDUAL'!K9</f>
        <v xml:space="preserve">                   </v>
      </c>
      <c r="L10" s="77" t="str">
        <f>+'6 MAPA CALOR RESIDUAL'!L9</f>
        <v xml:space="preserve">                   </v>
      </c>
      <c r="M10" s="77" t="str">
        <f>+'6 MAPA CALOR RESIDUAL'!M9</f>
        <v xml:space="preserve">                   </v>
      </c>
      <c r="N10" s="77" t="str">
        <f>+'6 MAPA CALOR RESIDUAL'!N9</f>
        <v xml:space="preserve">                   </v>
      </c>
      <c r="O10" s="78" t="str">
        <f>+'6 MAPA CALOR RESIDUAL'!O9</f>
        <v xml:space="preserve">                   </v>
      </c>
      <c r="P10" s="76"/>
      <c r="Q10" s="522" t="s">
        <v>137</v>
      </c>
      <c r="R10" s="79">
        <v>1</v>
      </c>
      <c r="S10" s="70" t="s">
        <v>286</v>
      </c>
      <c r="T10" s="77" t="s">
        <v>296</v>
      </c>
      <c r="U10" s="77" t="s">
        <v>296</v>
      </c>
      <c r="V10" s="77" t="s">
        <v>296</v>
      </c>
      <c r="W10" s="77" t="s">
        <v>296</v>
      </c>
      <c r="X10" s="78" t="s">
        <v>297</v>
      </c>
      <c r="AA10" s="60"/>
      <c r="AB10" s="60"/>
      <c r="AC10" s="72"/>
      <c r="AD10" s="72"/>
      <c r="AE10" s="72"/>
      <c r="AF10" s="80"/>
      <c r="AG10" s="80"/>
      <c r="AH10" s="80"/>
      <c r="AI10" s="80"/>
      <c r="AJ10" s="80"/>
      <c r="AK10" s="72"/>
      <c r="AL10" s="72"/>
    </row>
    <row r="11" spans="1:38" ht="55.5" customHeight="1" x14ac:dyDescent="0.2">
      <c r="A11" s="461"/>
      <c r="B11" s="67" t="s">
        <v>281</v>
      </c>
      <c r="C11" s="81" t="str">
        <f>+'4 MAPA CALOR INHERENTE'!I10</f>
        <v xml:space="preserve">                   </v>
      </c>
      <c r="D11" s="81" t="str">
        <f>+'4 MAPA CALOR INHERENTE'!J10</f>
        <v xml:space="preserve">                   </v>
      </c>
      <c r="E11" s="77" t="str">
        <f>+'4 MAPA CALOR INHERENTE'!K10</f>
        <v xml:space="preserve">                   </v>
      </c>
      <c r="F11" s="77" t="str">
        <f>+'4 MAPA CALOR INHERENTE'!L10</f>
        <v xml:space="preserve">                   </v>
      </c>
      <c r="G11" s="78" t="str">
        <f>+'4 MAPA CALOR INHERENTE'!M10</f>
        <v xml:space="preserve">                   </v>
      </c>
      <c r="H11" s="76"/>
      <c r="I11" s="461"/>
      <c r="J11" s="67" t="s">
        <v>281</v>
      </c>
      <c r="K11" s="81" t="str">
        <f>+'6 MAPA CALOR RESIDUAL'!K10</f>
        <v xml:space="preserve">                   </v>
      </c>
      <c r="L11" s="81" t="str">
        <f>+'6 MAPA CALOR RESIDUAL'!L10</f>
        <v xml:space="preserve">                   </v>
      </c>
      <c r="M11" s="77" t="str">
        <f>+'6 MAPA CALOR RESIDUAL'!M10</f>
        <v xml:space="preserve">                   </v>
      </c>
      <c r="N11" s="77" t="str">
        <f>+'6 MAPA CALOR RESIDUAL'!N10</f>
        <v xml:space="preserve">                   </v>
      </c>
      <c r="O11" s="78" t="str">
        <f>+'6 MAPA CALOR RESIDUAL'!O10</f>
        <v xml:space="preserve">                   </v>
      </c>
      <c r="P11" s="76"/>
      <c r="Q11" s="522"/>
      <c r="R11" s="79">
        <v>0.8</v>
      </c>
      <c r="S11" s="70" t="s">
        <v>281</v>
      </c>
      <c r="T11" s="81" t="s">
        <v>278</v>
      </c>
      <c r="U11" s="81" t="s">
        <v>278</v>
      </c>
      <c r="V11" s="77" t="s">
        <v>296</v>
      </c>
      <c r="W11" s="77" t="s">
        <v>296</v>
      </c>
      <c r="X11" s="78" t="s">
        <v>297</v>
      </c>
      <c r="AA11" s="60"/>
      <c r="AB11" s="60"/>
      <c r="AC11" s="72"/>
      <c r="AD11" s="82"/>
      <c r="AE11" s="83"/>
      <c r="AF11" s="80"/>
      <c r="AG11" s="80"/>
      <c r="AH11" s="80"/>
      <c r="AI11" s="80"/>
      <c r="AJ11" s="80"/>
      <c r="AK11" s="72"/>
      <c r="AL11" s="72"/>
    </row>
    <row r="12" spans="1:38" ht="55.5" customHeight="1" x14ac:dyDescent="0.2">
      <c r="A12" s="461"/>
      <c r="B12" s="67" t="s">
        <v>276</v>
      </c>
      <c r="C12" s="81" t="str">
        <f>+'4 MAPA CALOR INHERENTE'!I11</f>
        <v xml:space="preserve">                   </v>
      </c>
      <c r="D12" s="81" t="str">
        <f>+'4 MAPA CALOR INHERENTE'!J11</f>
        <v xml:space="preserve">R1                   </v>
      </c>
      <c r="E12" s="81" t="str">
        <f>+'4 MAPA CALOR INHERENTE'!K11</f>
        <v xml:space="preserve">                   </v>
      </c>
      <c r="F12" s="77" t="str">
        <f>+'4 MAPA CALOR INHERENTE'!L11</f>
        <v xml:space="preserve">                   </v>
      </c>
      <c r="G12" s="78" t="str">
        <f>+'4 MAPA CALOR INHERENTE'!M11</f>
        <v xml:space="preserve">                   </v>
      </c>
      <c r="H12" s="76"/>
      <c r="I12" s="461"/>
      <c r="J12" s="67" t="s">
        <v>276</v>
      </c>
      <c r="K12" s="81" t="str">
        <f>+'6 MAPA CALOR RESIDUAL'!K11</f>
        <v xml:space="preserve">                   </v>
      </c>
      <c r="L12" s="81" t="str">
        <f>+'6 MAPA CALOR RESIDUAL'!L11</f>
        <v xml:space="preserve">R1                   </v>
      </c>
      <c r="M12" s="81" t="str">
        <f>+'6 MAPA CALOR RESIDUAL'!M11</f>
        <v xml:space="preserve">                   </v>
      </c>
      <c r="N12" s="77" t="str">
        <f>+'6 MAPA CALOR RESIDUAL'!N11</f>
        <v xml:space="preserve">                   </v>
      </c>
      <c r="O12" s="78" t="str">
        <f>+'6 MAPA CALOR RESIDUAL'!O11</f>
        <v xml:space="preserve">                   </v>
      </c>
      <c r="P12" s="76"/>
      <c r="Q12" s="522"/>
      <c r="R12" s="79">
        <v>0.6</v>
      </c>
      <c r="S12" s="70" t="s">
        <v>276</v>
      </c>
      <c r="T12" s="81" t="s">
        <v>278</v>
      </c>
      <c r="U12" s="81" t="s">
        <v>278</v>
      </c>
      <c r="V12" s="81" t="s">
        <v>278</v>
      </c>
      <c r="W12" s="77" t="s">
        <v>296</v>
      </c>
      <c r="X12" s="78" t="s">
        <v>297</v>
      </c>
      <c r="AA12" s="60"/>
      <c r="AB12" s="60"/>
      <c r="AC12" s="72"/>
      <c r="AD12" s="82"/>
      <c r="AE12" s="83"/>
      <c r="AF12" s="80"/>
      <c r="AG12" s="80"/>
      <c r="AH12" s="80"/>
      <c r="AI12" s="80"/>
      <c r="AJ12" s="84"/>
      <c r="AK12" s="72"/>
      <c r="AL12" s="72"/>
    </row>
    <row r="13" spans="1:38" ht="55.5" customHeight="1" x14ac:dyDescent="0.2">
      <c r="A13" s="461"/>
      <c r="B13" s="67" t="s">
        <v>272</v>
      </c>
      <c r="C13" s="85" t="str">
        <f>+'4 MAPA CALOR INHERENTE'!I12</f>
        <v xml:space="preserve">                   </v>
      </c>
      <c r="D13" s="81" t="str">
        <f>+'4 MAPA CALOR INHERENTE'!J12</f>
        <v xml:space="preserve">                   </v>
      </c>
      <c r="E13" s="81" t="str">
        <f>+'4 MAPA CALOR INHERENTE'!K12</f>
        <v xml:space="preserve">                   </v>
      </c>
      <c r="F13" s="77" t="str">
        <f>+'4 MAPA CALOR INHERENTE'!L12</f>
        <v xml:space="preserve">                   </v>
      </c>
      <c r="G13" s="78" t="str">
        <f>+'4 MAPA CALOR INHERENTE'!M12</f>
        <v xml:space="preserve">                   </v>
      </c>
      <c r="H13" s="76"/>
      <c r="I13" s="461"/>
      <c r="J13" s="67" t="s">
        <v>272</v>
      </c>
      <c r="K13" s="85" t="str">
        <f>+'6 MAPA CALOR RESIDUAL'!K12</f>
        <v xml:space="preserve">                   </v>
      </c>
      <c r="L13" s="81" t="str">
        <f>+'6 MAPA CALOR RESIDUAL'!L12</f>
        <v xml:space="preserve">                   </v>
      </c>
      <c r="M13" s="81" t="str">
        <f>+'6 MAPA CALOR RESIDUAL'!M12</f>
        <v xml:space="preserve">                   </v>
      </c>
      <c r="N13" s="77" t="str">
        <f>+'6 MAPA CALOR RESIDUAL'!N12</f>
        <v xml:space="preserve">                   </v>
      </c>
      <c r="O13" s="78" t="str">
        <f>+'6 MAPA CALOR RESIDUAL'!O12</f>
        <v xml:space="preserve">                   </v>
      </c>
      <c r="P13" s="76"/>
      <c r="Q13" s="522"/>
      <c r="R13" s="79">
        <v>0.4</v>
      </c>
      <c r="S13" s="70" t="s">
        <v>272</v>
      </c>
      <c r="T13" s="85" t="s">
        <v>298</v>
      </c>
      <c r="U13" s="81" t="s">
        <v>278</v>
      </c>
      <c r="V13" s="81" t="s">
        <v>278</v>
      </c>
      <c r="W13" s="77" t="s">
        <v>296</v>
      </c>
      <c r="X13" s="78" t="s">
        <v>297</v>
      </c>
      <c r="AA13" s="60"/>
      <c r="AB13" s="60"/>
      <c r="AC13" s="72"/>
      <c r="AD13" s="82"/>
      <c r="AE13" s="83"/>
      <c r="AF13" s="80"/>
      <c r="AG13" s="80"/>
      <c r="AH13" s="80"/>
      <c r="AI13" s="84"/>
      <c r="AJ13" s="80"/>
      <c r="AK13" s="72"/>
      <c r="AL13" s="72"/>
    </row>
    <row r="14" spans="1:38" ht="55.5" customHeight="1" thickBot="1" x14ac:dyDescent="0.25">
      <c r="A14" s="462"/>
      <c r="B14" s="86" t="s">
        <v>268</v>
      </c>
      <c r="C14" s="87" t="str">
        <f>+'4 MAPA CALOR INHERENTE'!I13</f>
        <v xml:space="preserve">                   </v>
      </c>
      <c r="D14" s="87" t="str">
        <f>+'4 MAPA CALOR INHERENTE'!J13</f>
        <v xml:space="preserve">                   </v>
      </c>
      <c r="E14" s="88" t="str">
        <f>+'4 MAPA CALOR INHERENTE'!K13</f>
        <v xml:space="preserve">                   </v>
      </c>
      <c r="F14" s="89" t="str">
        <f>+'4 MAPA CALOR INHERENTE'!L13</f>
        <v xml:space="preserve">                   </v>
      </c>
      <c r="G14" s="90" t="str">
        <f>+'4 MAPA CALOR INHERENTE'!M13</f>
        <v xml:space="preserve">                   </v>
      </c>
      <c r="H14" s="76"/>
      <c r="I14" s="462"/>
      <c r="J14" s="86" t="s">
        <v>268</v>
      </c>
      <c r="K14" s="87" t="str">
        <f>+'6 MAPA CALOR RESIDUAL'!K13</f>
        <v xml:space="preserve">                   </v>
      </c>
      <c r="L14" s="87" t="str">
        <f>+'6 MAPA CALOR RESIDUAL'!L13</f>
        <v xml:space="preserve">                   </v>
      </c>
      <c r="M14" s="88" t="str">
        <f>+'6 MAPA CALOR RESIDUAL'!M13</f>
        <v xml:space="preserve">                   </v>
      </c>
      <c r="N14" s="89" t="str">
        <f>+'6 MAPA CALOR RESIDUAL'!N13</f>
        <v xml:space="preserve">                   </v>
      </c>
      <c r="O14" s="90" t="str">
        <f>+'6 MAPA CALOR RESIDUAL'!O13</f>
        <v xml:space="preserve">                   </v>
      </c>
      <c r="P14" s="76"/>
      <c r="Q14" s="522"/>
      <c r="R14" s="91">
        <v>0.2</v>
      </c>
      <c r="S14" s="92" t="s">
        <v>268</v>
      </c>
      <c r="T14" s="87" t="s">
        <v>298</v>
      </c>
      <c r="U14" s="87" t="s">
        <v>298</v>
      </c>
      <c r="V14" s="88" t="s">
        <v>278</v>
      </c>
      <c r="W14" s="89" t="s">
        <v>296</v>
      </c>
      <c r="X14" s="90" t="s">
        <v>297</v>
      </c>
      <c r="AA14" s="60"/>
      <c r="AB14" s="60"/>
      <c r="AC14" s="72"/>
      <c r="AD14" s="82"/>
      <c r="AE14" s="83"/>
      <c r="AF14" s="80"/>
      <c r="AG14" s="80"/>
      <c r="AH14" s="80"/>
      <c r="AI14" s="93"/>
      <c r="AJ14" s="80"/>
      <c r="AK14" s="72"/>
      <c r="AL14" s="72"/>
    </row>
    <row r="15" spans="1:38" x14ac:dyDescent="0.2">
      <c r="A15" s="61"/>
      <c r="B15" s="76"/>
      <c r="C15" s="172"/>
      <c r="D15" s="173"/>
      <c r="E15" s="174"/>
      <c r="F15" s="174"/>
      <c r="G15" s="76"/>
      <c r="H15" s="76"/>
      <c r="I15" s="76"/>
      <c r="J15" s="76"/>
      <c r="K15" s="76"/>
      <c r="L15" s="76"/>
      <c r="M15" s="76"/>
      <c r="N15" s="76"/>
      <c r="O15" s="76"/>
      <c r="P15" s="76"/>
      <c r="AA15" s="60"/>
      <c r="AB15" s="60"/>
      <c r="AC15" s="72"/>
      <c r="AD15" s="82"/>
      <c r="AE15" s="83"/>
      <c r="AF15" s="80"/>
      <c r="AG15" s="80"/>
      <c r="AH15" s="80"/>
      <c r="AI15" s="80"/>
      <c r="AJ15" s="80"/>
      <c r="AK15" s="72"/>
      <c r="AL15" s="72"/>
    </row>
    <row r="16" spans="1:38" ht="25.5" x14ac:dyDescent="0.2">
      <c r="A16" s="61"/>
      <c r="B16" s="76"/>
      <c r="C16" s="172"/>
      <c r="D16" s="173"/>
      <c r="E16" s="174"/>
      <c r="F16" s="174"/>
      <c r="G16" s="76"/>
      <c r="H16" s="76"/>
      <c r="I16" s="76"/>
      <c r="J16" s="76"/>
      <c r="K16" s="76"/>
      <c r="L16" s="76"/>
      <c r="M16" s="76"/>
      <c r="N16" s="76"/>
      <c r="O16" s="76"/>
      <c r="P16" s="76"/>
      <c r="T16" s="64" t="s">
        <v>299</v>
      </c>
      <c r="V16" s="60"/>
      <c r="W16" s="60"/>
      <c r="X16" s="60"/>
      <c r="Y16" s="60"/>
      <c r="Z16" s="60"/>
      <c r="AA16" s="60"/>
      <c r="AB16" s="60"/>
      <c r="AC16" s="72"/>
      <c r="AD16" s="82"/>
      <c r="AE16" s="72"/>
      <c r="AF16" s="83"/>
      <c r="AG16" s="83"/>
      <c r="AH16" s="83"/>
      <c r="AI16" s="83"/>
      <c r="AJ16" s="83"/>
      <c r="AK16" s="72"/>
      <c r="AL16" s="72"/>
    </row>
    <row r="17" spans="1:38" x14ac:dyDescent="0.2">
      <c r="A17" s="61"/>
      <c r="B17" s="76"/>
      <c r="C17" s="172"/>
      <c r="D17" s="173"/>
      <c r="E17" s="174"/>
      <c r="F17" s="174"/>
      <c r="G17" s="76"/>
      <c r="H17" s="76"/>
      <c r="I17" s="76"/>
      <c r="J17" s="76"/>
      <c r="K17" s="76"/>
      <c r="L17" s="76"/>
      <c r="M17" s="76"/>
      <c r="N17" s="76"/>
      <c r="O17" s="76"/>
      <c r="P17" s="76"/>
      <c r="T17" s="94" t="s">
        <v>297</v>
      </c>
      <c r="V17" s="60"/>
      <c r="W17" s="60"/>
      <c r="X17" s="60"/>
      <c r="Y17" s="60"/>
      <c r="Z17" s="60"/>
      <c r="AA17" s="60"/>
      <c r="AB17" s="60"/>
      <c r="AC17" s="72"/>
      <c r="AD17" s="72"/>
      <c r="AE17" s="72"/>
      <c r="AF17" s="80"/>
      <c r="AG17" s="80"/>
      <c r="AH17" s="80"/>
      <c r="AI17" s="80"/>
      <c r="AJ17" s="80"/>
      <c r="AK17" s="72"/>
      <c r="AL17" s="72"/>
    </row>
    <row r="18" spans="1:38" x14ac:dyDescent="0.2">
      <c r="A18" s="61"/>
      <c r="B18" s="76"/>
      <c r="C18" s="172"/>
      <c r="D18" s="173"/>
      <c r="E18" s="174"/>
      <c r="F18" s="174"/>
      <c r="G18" s="76"/>
      <c r="H18" s="76"/>
      <c r="I18" s="76"/>
      <c r="J18" s="76"/>
      <c r="K18" s="76"/>
      <c r="L18" s="76"/>
      <c r="M18" s="76"/>
      <c r="N18" s="76"/>
      <c r="O18" s="76"/>
      <c r="P18" s="76"/>
      <c r="T18" s="77" t="s">
        <v>296</v>
      </c>
      <c r="U18" s="60"/>
      <c r="V18" s="60"/>
      <c r="W18" s="60"/>
      <c r="X18" s="60"/>
      <c r="Y18" s="60"/>
      <c r="Z18" s="60"/>
      <c r="AA18" s="60"/>
      <c r="AB18" s="60"/>
      <c r="AC18" s="72"/>
      <c r="AD18" s="72"/>
      <c r="AE18" s="72"/>
      <c r="AF18" s="80"/>
      <c r="AG18" s="80"/>
      <c r="AH18" s="80"/>
      <c r="AI18" s="80"/>
      <c r="AJ18" s="80"/>
      <c r="AK18" s="72"/>
      <c r="AL18" s="72"/>
    </row>
    <row r="19" spans="1:38" x14ac:dyDescent="0.2">
      <c r="A19" s="61"/>
      <c r="B19" s="76"/>
      <c r="C19" s="172"/>
      <c r="D19" s="173"/>
      <c r="E19" s="174"/>
      <c r="F19" s="174"/>
      <c r="G19" s="76"/>
      <c r="H19" s="76"/>
      <c r="I19" s="76"/>
      <c r="J19" s="76"/>
      <c r="K19" s="76"/>
      <c r="L19" s="76"/>
      <c r="M19" s="76"/>
      <c r="N19" s="76"/>
      <c r="O19" s="76"/>
      <c r="P19" s="76"/>
      <c r="S19" s="95"/>
      <c r="T19" s="81" t="s">
        <v>278</v>
      </c>
      <c r="U19" s="95"/>
      <c r="V19" s="95"/>
      <c r="W19" s="95"/>
      <c r="X19" s="95"/>
      <c r="Y19" s="95"/>
      <c r="Z19" s="95"/>
      <c r="AA19" s="95"/>
      <c r="AB19" s="95"/>
      <c r="AC19" s="72"/>
      <c r="AD19" s="72"/>
      <c r="AE19" s="96"/>
      <c r="AF19" s="96"/>
      <c r="AG19" s="96"/>
      <c r="AH19" s="96"/>
      <c r="AI19" s="96"/>
      <c r="AJ19" s="96"/>
      <c r="AK19" s="72"/>
      <c r="AL19" s="72"/>
    </row>
    <row r="20" spans="1:38" x14ac:dyDescent="0.2">
      <c r="A20" s="61"/>
      <c r="B20" s="76"/>
      <c r="C20" s="172"/>
      <c r="D20" s="173"/>
      <c r="E20" s="174"/>
      <c r="F20" s="174"/>
      <c r="G20" s="76"/>
      <c r="H20" s="76"/>
      <c r="I20" s="76"/>
      <c r="J20" s="76"/>
      <c r="K20" s="76"/>
      <c r="L20" s="76"/>
      <c r="M20" s="76"/>
      <c r="N20" s="76"/>
      <c r="O20" s="76"/>
      <c r="P20" s="76"/>
      <c r="S20" s="95"/>
      <c r="T20" s="85" t="s">
        <v>298</v>
      </c>
      <c r="AA20" s="95"/>
      <c r="AB20" s="95"/>
      <c r="AC20" s="72"/>
      <c r="AD20" s="72"/>
      <c r="AE20" s="72"/>
      <c r="AF20" s="80"/>
      <c r="AG20" s="80"/>
      <c r="AH20" s="80"/>
      <c r="AI20" s="80"/>
      <c r="AJ20" s="80"/>
      <c r="AK20" s="72"/>
      <c r="AL20" s="72"/>
    </row>
    <row r="21" spans="1:38" x14ac:dyDescent="0.2">
      <c r="A21" s="61"/>
      <c r="B21" s="76"/>
      <c r="C21" s="172"/>
      <c r="D21" s="173"/>
      <c r="E21" s="174"/>
      <c r="F21" s="174"/>
      <c r="G21" s="76"/>
      <c r="H21" s="76"/>
      <c r="I21" s="76"/>
      <c r="J21" s="76"/>
      <c r="K21" s="76"/>
      <c r="L21" s="76"/>
      <c r="M21" s="76"/>
      <c r="N21" s="76"/>
      <c r="O21" s="76"/>
      <c r="P21" s="76"/>
      <c r="Q21" s="97"/>
      <c r="R21" s="97"/>
      <c r="S21" s="95"/>
      <c r="AA21" s="95"/>
      <c r="AB21" s="95"/>
      <c r="AC21" s="72"/>
      <c r="AD21" s="72"/>
      <c r="AE21" s="72"/>
      <c r="AF21" s="80"/>
      <c r="AG21" s="80"/>
      <c r="AH21" s="80"/>
      <c r="AI21" s="80"/>
      <c r="AJ21" s="80"/>
      <c r="AK21" s="72"/>
      <c r="AL21" s="72"/>
    </row>
    <row r="22" spans="1:38" x14ac:dyDescent="0.2">
      <c r="A22" s="61"/>
      <c r="B22" s="76"/>
      <c r="C22" s="172"/>
      <c r="D22" s="173"/>
      <c r="E22" s="174"/>
      <c r="F22" s="174"/>
      <c r="G22" s="76"/>
      <c r="H22" s="76"/>
      <c r="I22" s="76"/>
      <c r="J22" s="76"/>
      <c r="K22" s="76"/>
      <c r="L22" s="76"/>
      <c r="M22" s="76"/>
      <c r="N22" s="76"/>
      <c r="O22" s="76"/>
      <c r="P22" s="76"/>
      <c r="Q22" s="97"/>
      <c r="R22" s="97"/>
      <c r="S22" s="98"/>
      <c r="AA22" s="95"/>
      <c r="AB22" s="95"/>
      <c r="AC22" s="72"/>
      <c r="AD22" s="93"/>
      <c r="AE22" s="93"/>
      <c r="AF22" s="93"/>
      <c r="AG22" s="93"/>
      <c r="AH22" s="93"/>
      <c r="AI22" s="93"/>
      <c r="AJ22" s="80"/>
      <c r="AK22" s="72"/>
      <c r="AL22" s="72"/>
    </row>
    <row r="23" spans="1:38" x14ac:dyDescent="0.2">
      <c r="A23" s="61"/>
      <c r="B23" s="76"/>
      <c r="C23" s="172"/>
      <c r="D23" s="173"/>
      <c r="E23" s="174"/>
      <c r="F23" s="174"/>
      <c r="G23" s="76"/>
      <c r="H23" s="76"/>
      <c r="I23" s="76"/>
      <c r="J23" s="76"/>
      <c r="K23" s="76"/>
      <c r="L23" s="76"/>
      <c r="M23" s="76"/>
      <c r="N23" s="76"/>
      <c r="O23" s="76"/>
      <c r="P23" s="76"/>
      <c r="Q23" s="97"/>
      <c r="R23" s="97"/>
      <c r="AC23" s="72"/>
      <c r="AD23" s="99"/>
      <c r="AE23" s="99"/>
      <c r="AF23" s="99"/>
      <c r="AG23" s="99"/>
      <c r="AH23" s="99"/>
      <c r="AI23" s="99"/>
      <c r="AJ23" s="80"/>
      <c r="AK23" s="72"/>
      <c r="AL23" s="72"/>
    </row>
    <row r="24" spans="1:38" x14ac:dyDescent="0.2">
      <c r="A24" s="61"/>
      <c r="B24" s="76"/>
      <c r="C24" s="172"/>
      <c r="D24" s="173"/>
      <c r="E24" s="174"/>
      <c r="F24" s="174"/>
      <c r="G24" s="76"/>
      <c r="H24" s="76"/>
      <c r="I24" s="76"/>
      <c r="J24" s="76"/>
      <c r="K24" s="76"/>
      <c r="L24" s="76"/>
      <c r="M24" s="76"/>
      <c r="N24" s="76"/>
      <c r="O24" s="76"/>
      <c r="P24" s="76"/>
      <c r="Q24" s="97"/>
      <c r="R24" s="97"/>
      <c r="AC24" s="72"/>
      <c r="AD24" s="93"/>
      <c r="AE24" s="93"/>
      <c r="AF24" s="93"/>
      <c r="AG24" s="93"/>
      <c r="AH24" s="93"/>
      <c r="AI24" s="93"/>
      <c r="AJ24" s="80"/>
      <c r="AK24" s="72"/>
      <c r="AL24" s="72"/>
    </row>
    <row r="25" spans="1:38" x14ac:dyDescent="0.2">
      <c r="A25" s="61"/>
      <c r="B25" s="76"/>
      <c r="C25" s="172"/>
      <c r="D25" s="173"/>
      <c r="E25" s="174"/>
      <c r="F25" s="174"/>
      <c r="G25" s="76"/>
      <c r="H25" s="76"/>
      <c r="I25" s="76"/>
      <c r="J25" s="76"/>
      <c r="K25" s="76"/>
      <c r="L25" s="76"/>
      <c r="M25" s="76"/>
      <c r="N25" s="76"/>
      <c r="O25" s="76"/>
      <c r="P25" s="76"/>
      <c r="AC25" s="72"/>
      <c r="AD25" s="93"/>
      <c r="AE25" s="93"/>
      <c r="AF25" s="93"/>
      <c r="AG25" s="93"/>
      <c r="AH25" s="93"/>
      <c r="AI25" s="93"/>
      <c r="AJ25" s="80"/>
      <c r="AK25" s="72"/>
      <c r="AL25" s="72"/>
    </row>
    <row r="26" spans="1:38" x14ac:dyDescent="0.25">
      <c r="A26" s="61"/>
      <c r="B26" s="76"/>
      <c r="C26" s="172"/>
      <c r="D26" s="173"/>
      <c r="E26" s="174"/>
      <c r="F26" s="174"/>
      <c r="G26" s="76"/>
      <c r="H26" s="76"/>
      <c r="I26" s="76"/>
      <c r="J26" s="76"/>
      <c r="K26" s="76"/>
      <c r="L26" s="76"/>
      <c r="M26" s="76"/>
      <c r="N26" s="76"/>
      <c r="O26" s="76"/>
      <c r="P26" s="76"/>
    </row>
    <row r="27" spans="1:38" x14ac:dyDescent="0.25">
      <c r="A27" s="61"/>
      <c r="B27" s="76"/>
      <c r="C27" s="172"/>
      <c r="D27" s="173"/>
      <c r="E27" s="174"/>
      <c r="F27" s="174"/>
      <c r="G27" s="76"/>
      <c r="H27" s="76"/>
      <c r="I27" s="76"/>
      <c r="J27" s="76"/>
      <c r="K27" s="76"/>
      <c r="L27" s="76"/>
      <c r="M27" s="76"/>
      <c r="N27" s="76"/>
      <c r="O27" s="76"/>
      <c r="P27" s="76"/>
    </row>
    <row r="28" spans="1:38" x14ac:dyDescent="0.25">
      <c r="A28" s="61"/>
      <c r="B28" s="76"/>
      <c r="C28" s="172"/>
      <c r="D28" s="173"/>
      <c r="E28" s="174"/>
      <c r="F28" s="174"/>
      <c r="G28" s="76"/>
      <c r="H28" s="76"/>
      <c r="I28" s="76"/>
      <c r="J28" s="76"/>
      <c r="K28" s="76"/>
      <c r="L28" s="76"/>
      <c r="M28" s="76"/>
      <c r="N28" s="76"/>
      <c r="O28" s="76"/>
      <c r="P28" s="76"/>
    </row>
    <row r="29" spans="1:38" x14ac:dyDescent="0.25">
      <c r="A29" s="61"/>
      <c r="B29" s="76"/>
      <c r="C29" s="172"/>
      <c r="D29" s="173"/>
      <c r="E29" s="174"/>
      <c r="F29" s="174"/>
      <c r="G29" s="76"/>
      <c r="H29" s="76"/>
      <c r="I29" s="76"/>
      <c r="J29" s="76"/>
      <c r="K29" s="76"/>
      <c r="L29" s="76"/>
      <c r="M29" s="76"/>
      <c r="N29" s="76"/>
      <c r="O29" s="76"/>
      <c r="P29" s="76"/>
    </row>
    <row r="30" spans="1:38" ht="14.45" customHeight="1" x14ac:dyDescent="0.25">
      <c r="B30" s="56"/>
      <c r="D30" s="56"/>
      <c r="G30" s="56"/>
      <c r="H30" s="56"/>
      <c r="I30" s="56"/>
      <c r="J30" s="56"/>
      <c r="K30" s="56"/>
      <c r="L30" s="56"/>
      <c r="M30" s="56"/>
      <c r="N30" s="56"/>
      <c r="O30" s="56"/>
      <c r="P30" s="56"/>
      <c r="AA30" s="61"/>
      <c r="AB30" s="61"/>
      <c r="AC30" s="61"/>
      <c r="AD30" s="61"/>
      <c r="AE30" s="61"/>
      <c r="AF30" s="56"/>
      <c r="AG30" s="56"/>
      <c r="AH30" s="56"/>
      <c r="AI30" s="56"/>
      <c r="AJ30" s="56"/>
    </row>
    <row r="31" spans="1:38" ht="39" customHeight="1" x14ac:dyDescent="0.25">
      <c r="B31" s="56"/>
      <c r="D31" s="56"/>
      <c r="G31" s="56"/>
      <c r="H31" s="56"/>
      <c r="I31" s="56"/>
      <c r="J31" s="56"/>
      <c r="K31" s="56"/>
      <c r="L31" s="56"/>
      <c r="M31" s="56"/>
      <c r="N31" s="56"/>
      <c r="O31" s="56"/>
      <c r="P31" s="56"/>
      <c r="AA31" s="61"/>
      <c r="AB31" s="61"/>
      <c r="AC31" s="61"/>
      <c r="AD31" s="61"/>
      <c r="AE31" s="61"/>
      <c r="AF31" s="56"/>
      <c r="AG31" s="56"/>
      <c r="AH31" s="56"/>
      <c r="AI31" s="56"/>
      <c r="AJ31" s="56"/>
    </row>
    <row r="32" spans="1:38" ht="19.5" customHeight="1" x14ac:dyDescent="0.25">
      <c r="B32" s="56"/>
      <c r="D32" s="56"/>
      <c r="G32" s="56"/>
      <c r="H32" s="56"/>
      <c r="I32" s="56"/>
      <c r="J32" s="56"/>
      <c r="K32" s="56"/>
      <c r="L32" s="56"/>
      <c r="M32" s="56"/>
      <c r="N32" s="56"/>
      <c r="O32" s="56"/>
      <c r="P32" s="56"/>
      <c r="AA32" s="61"/>
      <c r="AB32" s="61"/>
      <c r="AC32" s="61"/>
      <c r="AD32" s="61"/>
      <c r="AE32" s="61"/>
      <c r="AF32" s="56"/>
      <c r="AG32" s="56"/>
      <c r="AH32" s="56"/>
      <c r="AI32" s="56"/>
      <c r="AJ32" s="56"/>
    </row>
    <row r="33" spans="2:36" ht="19.5" customHeight="1" x14ac:dyDescent="0.25">
      <c r="B33" s="56"/>
      <c r="D33" s="56"/>
      <c r="G33" s="56"/>
      <c r="H33" s="56"/>
      <c r="I33" s="56"/>
      <c r="J33" s="56"/>
      <c r="K33" s="56"/>
      <c r="L33" s="56"/>
      <c r="M33" s="56"/>
      <c r="N33" s="56"/>
      <c r="O33" s="56"/>
      <c r="P33" s="56"/>
      <c r="AA33" s="61"/>
      <c r="AB33" s="61"/>
      <c r="AC33" s="61"/>
      <c r="AD33" s="61"/>
      <c r="AE33" s="61"/>
      <c r="AF33" s="56"/>
      <c r="AG33" s="56"/>
      <c r="AH33" s="56"/>
      <c r="AI33" s="56"/>
      <c r="AJ33" s="56"/>
    </row>
    <row r="34" spans="2:36" ht="19.5" customHeight="1" x14ac:dyDescent="0.25">
      <c r="B34" s="56"/>
      <c r="D34" s="56"/>
      <c r="G34" s="56"/>
      <c r="H34" s="56"/>
      <c r="I34" s="56"/>
      <c r="J34" s="56"/>
      <c r="K34" s="56"/>
      <c r="L34" s="56"/>
      <c r="M34" s="56"/>
      <c r="N34" s="56"/>
      <c r="O34" s="56"/>
      <c r="P34" s="56"/>
      <c r="AA34" s="61"/>
      <c r="AB34" s="61"/>
      <c r="AC34" s="61"/>
      <c r="AD34" s="61"/>
      <c r="AE34" s="61"/>
      <c r="AF34" s="56"/>
      <c r="AG34" s="56"/>
      <c r="AH34" s="56"/>
      <c r="AI34" s="56"/>
      <c r="AJ34" s="56"/>
    </row>
    <row r="35" spans="2:36" ht="19.5" customHeight="1" x14ac:dyDescent="0.25">
      <c r="B35" s="56"/>
      <c r="D35" s="56"/>
      <c r="G35" s="56"/>
      <c r="H35" s="56"/>
      <c r="I35" s="56"/>
      <c r="J35" s="56"/>
      <c r="K35" s="56"/>
      <c r="L35" s="56"/>
      <c r="M35" s="56"/>
      <c r="N35" s="56"/>
      <c r="O35" s="56"/>
      <c r="P35" s="56"/>
      <c r="AA35" s="61"/>
      <c r="AB35" s="61"/>
      <c r="AC35" s="61"/>
      <c r="AD35" s="61"/>
      <c r="AE35" s="61"/>
      <c r="AF35" s="56"/>
      <c r="AG35" s="56"/>
      <c r="AH35" s="56"/>
      <c r="AI35" s="56"/>
      <c r="AJ35" s="56"/>
    </row>
    <row r="36" spans="2:36" ht="19.5" customHeight="1" x14ac:dyDescent="0.25">
      <c r="B36" s="56"/>
      <c r="D36" s="56"/>
      <c r="G36" s="56"/>
      <c r="H36" s="56"/>
      <c r="I36" s="56"/>
      <c r="J36" s="56"/>
      <c r="K36" s="56"/>
      <c r="L36" s="56"/>
      <c r="M36" s="56"/>
      <c r="N36" s="56"/>
      <c r="O36" s="56"/>
      <c r="P36" s="56"/>
      <c r="AA36" s="61"/>
      <c r="AB36" s="61"/>
      <c r="AC36" s="61"/>
      <c r="AD36" s="61"/>
      <c r="AE36" s="61"/>
      <c r="AF36" s="56"/>
      <c r="AG36" s="56"/>
      <c r="AH36" s="56"/>
      <c r="AI36" s="56"/>
      <c r="AJ36" s="56"/>
    </row>
    <row r="37" spans="2:36" x14ac:dyDescent="0.25"/>
    <row r="38" spans="2:36" x14ac:dyDescent="0.25"/>
    <row r="39" spans="2:36" x14ac:dyDescent="0.25"/>
    <row r="40" spans="2:36" x14ac:dyDescent="0.25"/>
    <row r="41" spans="2:36" x14ac:dyDescent="0.25"/>
    <row r="42" spans="2:36" x14ac:dyDescent="0.25"/>
    <row r="43" spans="2:36" x14ac:dyDescent="0.25"/>
    <row r="44" spans="2:36" x14ac:dyDescent="0.25"/>
    <row r="45" spans="2:36" x14ac:dyDescent="0.25"/>
    <row r="46" spans="2:36" x14ac:dyDescent="0.25"/>
    <row r="47" spans="2:36" x14ac:dyDescent="0.25"/>
    <row r="48" spans="2:3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sheetData>
  <sheetProtection sheet="1" formatCells="0" formatColumns="0" formatRows="0" sort="0" autoFilter="0" pivotTables="0"/>
  <dataConsolidate/>
  <mergeCells count="13">
    <mergeCell ref="B1:D2"/>
    <mergeCell ref="A1:A2"/>
    <mergeCell ref="I7:O7"/>
    <mergeCell ref="T7:X7"/>
    <mergeCell ref="K8:O8"/>
    <mergeCell ref="B4:D4"/>
    <mergeCell ref="B5:D5"/>
    <mergeCell ref="E1:F1"/>
    <mergeCell ref="I10:I14"/>
    <mergeCell ref="Q10:Q14"/>
    <mergeCell ref="A7:G7"/>
    <mergeCell ref="C8:G8"/>
    <mergeCell ref="A10:A14"/>
  </mergeCells>
  <conditionalFormatting sqref="D15:E29">
    <cfRule type="cellIs" dxfId="45" priority="1" operator="equal">
      <formula>$S$14</formula>
    </cfRule>
    <cfRule type="cellIs" dxfId="44" priority="2" operator="equal">
      <formula>$S$13</formula>
    </cfRule>
    <cfRule type="cellIs" dxfId="43" priority="3" operator="equal">
      <formula>$S$12</formula>
    </cfRule>
    <cfRule type="cellIs" dxfId="42" priority="4" operator="equal">
      <formula>$S$11</formula>
    </cfRule>
    <cfRule type="cellIs" dxfId="41" priority="5" operator="equal">
      <formula>$S$10</formula>
    </cfRule>
  </conditionalFormatting>
  <conditionalFormatting sqref="F15:F29">
    <cfRule type="cellIs" dxfId="40" priority="6" operator="equal">
      <formula>$T$9</formula>
    </cfRule>
    <cfRule type="cellIs" dxfId="39" priority="7" operator="equal">
      <formula>$U$9</formula>
    </cfRule>
    <cfRule type="cellIs" dxfId="38" priority="8" operator="equal">
      <formula>$V$9</formula>
    </cfRule>
    <cfRule type="cellIs" dxfId="37" priority="9" operator="equal">
      <formula>$W$9</formula>
    </cfRule>
    <cfRule type="cellIs" dxfId="36" priority="10" operator="equal">
      <formula>$X$9</formula>
    </cfRule>
  </conditionalFormatting>
  <conditionalFormatting sqref="G15:G29">
    <cfRule type="cellIs" dxfId="35" priority="16" operator="equal">
      <formula>$T$17</formula>
    </cfRule>
    <cfRule type="cellIs" dxfId="34" priority="17" operator="equal">
      <formula>$T$18</formula>
    </cfRule>
    <cfRule type="cellIs" dxfId="33" priority="18" operator="equal">
      <formula>$T$19</formula>
    </cfRule>
    <cfRule type="cellIs" dxfId="32" priority="19" operator="equal">
      <formula>$T$20</formula>
    </cfRule>
  </conditionalFormatting>
  <dataValidations disablePrompts="1" count="3">
    <dataValidation type="list" allowBlank="1" showInputMessage="1" showErrorMessage="1" sqref="JD10:JJ17"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700-000001000000}"/>
    <dataValidation allowBlank="1" showInputMessage="1" showErrorMessage="1" prompt="Es la materialización del riesgo y las consecuencias de su aparición. Su escala es: 5 bajo impacto, 10 medio, 20 alto impacto._x000a_" sqref="JD9:JJ9" xr:uid="{00000000-0002-0000-0700-000002000000}"/>
  </dataValidations>
  <printOptions horizontalCentered="1" verticalCentered="1"/>
  <pageMargins left="0.23622047244094491" right="0.23622047244094491" top="1.0562499999999999" bottom="0.74803149606299213" header="0.31496062992125984" footer="0.31496062992125984"/>
  <pageSetup scale="65" orientation="landscape" r:id="rId1"/>
  <headerFooter alignWithMargins="0">
    <oddHeader>&amp;C
&amp;"Verdana,Negrita"&amp;K04-021
MATRIZ INTEGRAL DE RIESGOS&amp;R&amp;G</oddHeader>
    <oddFooter>&amp;LDirección: Calle 24A No. 59-42 Torre 4 Piso 3 
Centro Empresarial Sarmiento Angulo
Conmutador: (+601) 307 8038
Línea gratuita: 01 8000 119703&amp;R[Página] de &amp;N
FOR-GMI-121-038 
27/01/2026 Version: 07</oddFooter>
  </headerFooter>
  <colBreaks count="1" manualBreakCount="1">
    <brk id="16" max="1048575" man="1"/>
  </col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sheetPr>
  <dimension ref="A1:JT35"/>
  <sheetViews>
    <sheetView showGridLines="0" topLeftCell="V1" zoomScaleNormal="100" zoomScaleSheetLayoutView="70" zoomScalePageLayoutView="55" workbookViewId="0">
      <selection activeCell="AK8" sqref="AK8"/>
    </sheetView>
  </sheetViews>
  <sheetFormatPr baseColWidth="10" defaultColWidth="0" defaultRowHeight="12.75" x14ac:dyDescent="0.25"/>
  <cols>
    <col min="1" max="1" width="11.42578125" style="56" customWidth="1"/>
    <col min="2" max="2" width="25.140625" style="61" customWidth="1"/>
    <col min="3" max="4" width="14.140625" style="61" customWidth="1"/>
    <col min="5" max="5" width="16.42578125" style="106" customWidth="1"/>
    <col min="6" max="6" width="16.85546875" style="106" customWidth="1"/>
    <col min="7" max="7" width="12.42578125" style="61" customWidth="1"/>
    <col min="8" max="8" width="15.42578125" style="61" customWidth="1"/>
    <col min="9" max="9" width="13" style="61" customWidth="1"/>
    <col min="10" max="10" width="16.42578125" style="106" customWidth="1"/>
    <col min="11" max="11" width="10.140625" style="106" customWidth="1"/>
    <col min="12" max="12" width="12.42578125" style="61" customWidth="1"/>
    <col min="13" max="13" width="16.85546875" style="61" customWidth="1"/>
    <col min="14" max="14" width="15.42578125" style="61" customWidth="1"/>
    <col min="15" max="16" width="16.42578125" style="61" customWidth="1"/>
    <col min="17" max="17" width="29.85546875" style="61" customWidth="1"/>
    <col min="18" max="18" width="20.85546875" style="61" customWidth="1"/>
    <col min="19" max="19" width="9.42578125" style="112" customWidth="1"/>
    <col min="20" max="20" width="13.42578125" style="112" customWidth="1"/>
    <col min="21" max="23" width="20.42578125" style="61" customWidth="1"/>
    <col min="24" max="25" width="30.42578125" style="61" customWidth="1"/>
    <col min="26" max="26" width="18" style="61" customWidth="1"/>
    <col min="27" max="27" width="5.140625" style="61" customWidth="1"/>
    <col min="28" max="28" width="8" style="61" customWidth="1"/>
    <col min="29" max="29" width="4.85546875" style="56" customWidth="1"/>
    <col min="30" max="30" width="5.85546875" style="56" bestFit="1" customWidth="1"/>
    <col min="31" max="32" width="14" style="56" customWidth="1"/>
    <col min="33" max="33" width="18.42578125" style="56" customWidth="1"/>
    <col min="34" max="34" width="19.42578125" style="56" customWidth="1"/>
    <col min="35" max="35" width="14" style="56" customWidth="1"/>
    <col min="36" max="36" width="17.140625" style="56" bestFit="1" customWidth="1"/>
    <col min="37" max="37" width="11.42578125" style="56" customWidth="1"/>
    <col min="38" max="41" width="11.42578125" style="56" hidden="1" customWidth="1"/>
    <col min="42" max="42" width="5.42578125" style="56" hidden="1" customWidth="1"/>
    <col min="43" max="43" width="26.85546875" style="56" hidden="1" customWidth="1"/>
    <col min="44" max="48" width="22.85546875" style="61" hidden="1" customWidth="1"/>
    <col min="49" max="49" width="23.42578125" style="56" hidden="1" customWidth="1"/>
    <col min="50" max="277" width="11.42578125" style="56" hidden="1" customWidth="1"/>
    <col min="278" max="278" width="12.42578125" style="56" hidden="1" customWidth="1"/>
    <col min="279" max="279" width="47" style="56" hidden="1" customWidth="1"/>
    <col min="280" max="280" width="35" style="56" hidden="1" customWidth="1"/>
    <col min="281" max="16384" width="14.42578125" style="56" hidden="1"/>
  </cols>
  <sheetData>
    <row r="1" spans="1:50" s="44" customFormat="1" ht="36" customHeight="1" x14ac:dyDescent="0.2">
      <c r="A1" s="457"/>
      <c r="B1" s="463" t="str">
        <f>+'2 CONTEXTO E IDENTIFICACIÓN'!A1</f>
        <v>MAPA DE RIESGOS</v>
      </c>
      <c r="C1" s="34"/>
      <c r="D1" s="100"/>
      <c r="E1" s="101"/>
      <c r="F1" s="194" t="str">
        <f>+'2 CONTEXTO E IDENTIFICACIÓN'!$I$4</f>
        <v>Elaboración o Actualización:</v>
      </c>
      <c r="G1" s="205">
        <f>'2 CONTEXTO E IDENTIFICACIÓN'!J4</f>
        <v>0</v>
      </c>
      <c r="H1" s="13"/>
      <c r="I1" s="13"/>
      <c r="U1" s="107"/>
      <c r="V1" s="107"/>
      <c r="AR1" s="45"/>
      <c r="AS1" s="45"/>
      <c r="AT1" s="45"/>
      <c r="AU1" s="45"/>
      <c r="AV1" s="45"/>
    </row>
    <row r="2" spans="1:50" s="44" customFormat="1" ht="36" customHeight="1" x14ac:dyDescent="0.2">
      <c r="A2" s="457"/>
      <c r="B2" s="463"/>
      <c r="C2" s="34" t="str">
        <f>+'2 CONTEXTO E IDENTIFICACIÓN'!A2</f>
        <v>VERSIÓN:</v>
      </c>
      <c r="D2" s="100">
        <f>'2 CONTEXTO E IDENTIFICACIÓN'!B2</f>
        <v>0</v>
      </c>
      <c r="E2" s="101"/>
      <c r="F2" s="197" t="str">
        <f>+'2 CONTEXTO E IDENTIFICACIÓN'!$E$5</f>
        <v xml:space="preserve">Vigencia: </v>
      </c>
      <c r="G2" s="195">
        <f>'2 CONTEXTO E IDENTIFICACIÓN'!G5</f>
        <v>0</v>
      </c>
      <c r="H2" s="196" t="s">
        <v>80</v>
      </c>
      <c r="I2" s="193">
        <f>'2 CONTEXTO E IDENTIFICACIÓN'!J5</f>
        <v>0</v>
      </c>
      <c r="J2" s="101"/>
      <c r="K2" s="101"/>
      <c r="L2" s="46"/>
      <c r="N2" s="46"/>
      <c r="O2" s="46"/>
      <c r="P2" s="46"/>
      <c r="Q2" s="46"/>
      <c r="R2" s="46"/>
      <c r="S2" s="108"/>
      <c r="T2" s="108"/>
      <c r="U2" s="46"/>
      <c r="V2" s="46"/>
      <c r="W2" s="46"/>
      <c r="X2" s="46"/>
      <c r="Y2" s="46"/>
      <c r="Z2" s="46"/>
      <c r="AA2" s="46"/>
      <c r="AB2" s="46"/>
      <c r="AR2" s="45"/>
      <c r="AS2" s="45"/>
      <c r="AT2" s="45"/>
      <c r="AU2" s="45"/>
      <c r="AV2" s="45"/>
    </row>
    <row r="3" spans="1:50" s="44" customFormat="1" x14ac:dyDescent="0.2">
      <c r="A3" s="48"/>
      <c r="B3" s="46"/>
      <c r="C3" s="198"/>
      <c r="D3" s="198"/>
      <c r="E3" s="101"/>
      <c r="F3" s="101"/>
      <c r="G3" s="46"/>
      <c r="J3" s="101"/>
      <c r="K3" s="101"/>
      <c r="L3" s="46"/>
      <c r="N3" s="46"/>
      <c r="O3" s="46"/>
      <c r="P3" s="46"/>
      <c r="Q3" s="46"/>
      <c r="R3" s="46"/>
      <c r="S3" s="108"/>
      <c r="T3" s="108"/>
      <c r="U3" s="46"/>
      <c r="V3" s="46"/>
      <c r="W3" s="46"/>
      <c r="X3" s="46"/>
      <c r="Y3" s="46"/>
      <c r="Z3" s="46"/>
      <c r="AA3" s="46"/>
      <c r="AB3" s="46"/>
      <c r="AR3" s="45"/>
      <c r="AS3" s="45"/>
      <c r="AT3" s="45"/>
      <c r="AU3" s="45"/>
      <c r="AV3" s="45"/>
    </row>
    <row r="4" spans="1:50" s="44" customFormat="1" ht="15.75" thickBot="1" x14ac:dyDescent="0.25">
      <c r="A4" s="12" t="s">
        <v>75</v>
      </c>
      <c r="B4" s="470">
        <f>'2 CONTEXTO E IDENTIFICACIÓN'!B4</f>
        <v>0</v>
      </c>
      <c r="C4" s="470"/>
      <c r="D4" s="470"/>
      <c r="E4" s="42"/>
      <c r="F4" s="42"/>
      <c r="G4" s="42"/>
      <c r="H4" s="42"/>
      <c r="I4" s="42"/>
      <c r="J4" s="42"/>
      <c r="K4" s="102"/>
      <c r="S4" s="107"/>
      <c r="T4" s="107"/>
      <c r="AR4" s="45"/>
      <c r="AS4" s="45"/>
      <c r="AT4" s="45"/>
      <c r="AU4" s="45"/>
      <c r="AV4" s="45"/>
    </row>
    <row r="5" spans="1:50" s="44" customFormat="1" ht="30" x14ac:dyDescent="0.2">
      <c r="A5" s="12" t="s">
        <v>76</v>
      </c>
      <c r="B5" s="470">
        <f>'2 CONTEXTO E IDENTIFICACIÓN'!F4</f>
        <v>0</v>
      </c>
      <c r="C5" s="471"/>
      <c r="D5" s="471"/>
      <c r="E5" s="35"/>
      <c r="F5" s="102"/>
      <c r="H5" s="46"/>
      <c r="I5" s="46"/>
      <c r="J5" s="35"/>
      <c r="K5" s="102"/>
      <c r="S5" s="107"/>
      <c r="T5" s="107"/>
      <c r="AD5" s="49"/>
      <c r="AE5" s="50"/>
      <c r="AF5" s="529" t="s">
        <v>156</v>
      </c>
      <c r="AG5" s="530"/>
      <c r="AH5" s="530"/>
      <c r="AI5" s="530"/>
      <c r="AJ5" s="531"/>
      <c r="AR5" s="45"/>
      <c r="AS5" s="45"/>
      <c r="AT5" s="45"/>
      <c r="AU5" s="45"/>
      <c r="AV5" s="45"/>
    </row>
    <row r="6" spans="1:50" s="44" customFormat="1" ht="5.45" customHeight="1" x14ac:dyDescent="0.2">
      <c r="A6" s="201"/>
      <c r="B6" s="200"/>
      <c r="C6" s="200"/>
      <c r="D6" s="46"/>
      <c r="E6" s="35"/>
      <c r="F6" s="102"/>
      <c r="H6" s="46"/>
      <c r="I6" s="46"/>
      <c r="J6" s="35"/>
      <c r="K6" s="102"/>
      <c r="S6" s="107"/>
      <c r="T6" s="107"/>
      <c r="AD6" s="210"/>
      <c r="AF6" s="211"/>
      <c r="AG6" s="212"/>
      <c r="AH6" s="212"/>
      <c r="AI6" s="212"/>
      <c r="AJ6" s="213"/>
      <c r="AR6" s="45"/>
      <c r="AS6" s="45"/>
      <c r="AT6" s="45"/>
      <c r="AU6" s="45"/>
      <c r="AV6" s="45"/>
    </row>
    <row r="7" spans="1:50" ht="14.45" customHeight="1" x14ac:dyDescent="0.25">
      <c r="A7" s="103"/>
      <c r="B7" s="103"/>
      <c r="C7" s="103"/>
      <c r="D7" s="103"/>
      <c r="E7" s="458" t="s">
        <v>293</v>
      </c>
      <c r="F7" s="458"/>
      <c r="G7" s="458"/>
      <c r="H7" s="53"/>
      <c r="I7" s="103"/>
      <c r="J7" s="458" t="s">
        <v>321</v>
      </c>
      <c r="K7" s="458"/>
      <c r="L7" s="458"/>
      <c r="M7" s="53"/>
      <c r="N7" s="53"/>
      <c r="O7" s="53"/>
      <c r="P7" s="53"/>
      <c r="Q7" s="458" t="s">
        <v>324</v>
      </c>
      <c r="R7" s="458"/>
      <c r="S7" s="458"/>
      <c r="T7" s="458"/>
      <c r="U7" s="458" t="s">
        <v>62</v>
      </c>
      <c r="V7" s="458"/>
      <c r="W7" s="458"/>
      <c r="X7" s="53"/>
      <c r="Y7" s="53"/>
      <c r="Z7" s="53"/>
      <c r="AA7" s="53"/>
      <c r="AB7" s="53"/>
      <c r="AD7" s="57"/>
      <c r="AF7" s="58">
        <v>0.2</v>
      </c>
      <c r="AG7" s="58">
        <v>0.4</v>
      </c>
      <c r="AH7" s="58">
        <v>0.6</v>
      </c>
      <c r="AI7" s="58">
        <v>0.8</v>
      </c>
      <c r="AJ7" s="59">
        <v>1</v>
      </c>
      <c r="AK7" s="60"/>
      <c r="AL7" s="60"/>
      <c r="AM7" s="60"/>
      <c r="AN7" s="60"/>
      <c r="AO7" s="60"/>
      <c r="AP7" s="60"/>
      <c r="AQ7" s="60"/>
    </row>
    <row r="8" spans="1:50" ht="63" customHeight="1" x14ac:dyDescent="0.2">
      <c r="A8" s="64" t="s">
        <v>294</v>
      </c>
      <c r="B8" s="64" t="s">
        <v>295</v>
      </c>
      <c r="C8" s="64" t="s">
        <v>325</v>
      </c>
      <c r="D8" s="64" t="s">
        <v>326</v>
      </c>
      <c r="E8" s="64" t="s">
        <v>251</v>
      </c>
      <c r="F8" s="64" t="s">
        <v>252</v>
      </c>
      <c r="G8" s="65" t="s">
        <v>54</v>
      </c>
      <c r="H8" s="64" t="s">
        <v>327</v>
      </c>
      <c r="I8" s="64" t="s">
        <v>328</v>
      </c>
      <c r="J8" s="64" t="s">
        <v>251</v>
      </c>
      <c r="K8" s="64" t="s">
        <v>252</v>
      </c>
      <c r="L8" s="64" t="s">
        <v>54</v>
      </c>
      <c r="M8" s="64" t="s">
        <v>58</v>
      </c>
      <c r="N8" s="64" t="s">
        <v>56</v>
      </c>
      <c r="O8" s="64" t="s">
        <v>329</v>
      </c>
      <c r="P8" s="64" t="s">
        <v>330</v>
      </c>
      <c r="Q8" s="64" t="s">
        <v>331</v>
      </c>
      <c r="R8" s="64" t="s">
        <v>332</v>
      </c>
      <c r="S8" s="109" t="s">
        <v>333</v>
      </c>
      <c r="T8" s="109" t="s">
        <v>334</v>
      </c>
      <c r="U8" s="64" t="s">
        <v>335</v>
      </c>
      <c r="V8" s="64" t="s">
        <v>336</v>
      </c>
      <c r="W8" s="64" t="s">
        <v>337</v>
      </c>
      <c r="X8" s="64" t="s">
        <v>338</v>
      </c>
      <c r="Y8" s="64" t="s">
        <v>339</v>
      </c>
      <c r="Z8" s="64" t="s">
        <v>68</v>
      </c>
      <c r="AA8" s="53"/>
      <c r="AB8" s="53"/>
      <c r="AD8" s="57"/>
      <c r="AE8" s="69"/>
      <c r="AF8" s="70" t="s">
        <v>270</v>
      </c>
      <c r="AG8" s="70" t="s">
        <v>274</v>
      </c>
      <c r="AH8" s="70" t="s">
        <v>278</v>
      </c>
      <c r="AI8" s="70" t="s">
        <v>283</v>
      </c>
      <c r="AJ8" s="71" t="s">
        <v>288</v>
      </c>
      <c r="AM8" s="60"/>
      <c r="AN8" s="60"/>
      <c r="AO8" s="72"/>
      <c r="AP8" s="72"/>
      <c r="AQ8" s="72"/>
      <c r="AR8" s="72"/>
      <c r="AS8" s="72"/>
      <c r="AT8" s="72"/>
      <c r="AU8" s="72"/>
      <c r="AV8" s="72"/>
      <c r="AW8" s="72"/>
      <c r="AX8" s="72"/>
    </row>
    <row r="9" spans="1:50" ht="93" customHeight="1" x14ac:dyDescent="0.2">
      <c r="A9" s="73" t="str">
        <f>'2 CONTEXTO E IDENTIFICACIÓN'!A9</f>
        <v>R1</v>
      </c>
      <c r="B9" s="74" t="str">
        <f>+'2 CONTEXTO E IDENTIFICACIÓN'!J9</f>
        <v xml:space="preserve">Posibilidad  de efecto dañoso sobre bienes de uso público por a causa de </v>
      </c>
      <c r="C9" s="110">
        <f>+'3 PROBABIL E IMPACTO INHERENTE'!E9</f>
        <v>0.6</v>
      </c>
      <c r="D9" s="110">
        <f>+'3 PROBABIL E IMPACTO INHERENTE'!M9</f>
        <v>0.4</v>
      </c>
      <c r="E9" s="105" t="str">
        <f>+'4 MAPA CALOR INHERENTE'!C9</f>
        <v>Media</v>
      </c>
      <c r="F9" s="105" t="str">
        <f>+'4 MAPA CALOR INHERENTE'!D9</f>
        <v>Menor</v>
      </c>
      <c r="G9" s="74" t="str">
        <f>+'4 MAPA CALOR INHERENTE'!E9</f>
        <v>Moderado</v>
      </c>
      <c r="H9" s="104">
        <f>+'6 MAPA CALOR RESIDUAL'!C9</f>
        <v>0.44999999999999996</v>
      </c>
      <c r="I9" s="75">
        <f>+'6 MAPA CALOR RESIDUAL'!D9</f>
        <v>0.4</v>
      </c>
      <c r="J9" s="105" t="str">
        <f>+'6 MAPA CALOR RESIDUAL'!E9</f>
        <v>Media</v>
      </c>
      <c r="K9" s="105" t="str">
        <f>+'6 MAPA CALOR RESIDUAL'!F9</f>
        <v>Menor</v>
      </c>
      <c r="L9" s="74" t="str">
        <f>+'6 MAPA CALOR RESIDUAL'!G9</f>
        <v>Moderado</v>
      </c>
      <c r="M9" s="74" t="str">
        <f t="shared" ref="M9:M28" si="0">+IF($N9="","",IF($N9=$AG$16,$AH$16,IF($N9=$AG$19,$AH$19)))</f>
        <v>Requiere Plan de Acción</v>
      </c>
      <c r="N9" s="74" t="str">
        <f t="shared" ref="N9:N28" si="1">+IF(L9="","",IF(OR(L9=$AF$16,L9=$AF$17,L9=$AF$18),$AG$16,IF(L9=$AF$19,$AG$19)))</f>
        <v>Reducir_mitigar_Transferir_Evitar</v>
      </c>
      <c r="O9" s="190" t="s">
        <v>340</v>
      </c>
      <c r="P9" s="74" t="str">
        <f t="shared" ref="P9:P28" si="2">+IF($M9="","",IF($M9=$AH$19,$AG$19,$O9))</f>
        <v>Reducir_Mitigar</v>
      </c>
      <c r="Q9" s="190"/>
      <c r="R9" s="190"/>
      <c r="S9" s="191"/>
      <c r="T9" s="191"/>
      <c r="U9" s="190"/>
      <c r="V9" s="190"/>
      <c r="W9" s="190"/>
      <c r="X9" s="190"/>
      <c r="Y9" s="190"/>
      <c r="Z9" s="190"/>
      <c r="AA9" s="76"/>
      <c r="AB9" s="76"/>
      <c r="AC9" s="526" t="s">
        <v>137</v>
      </c>
      <c r="AD9" s="79">
        <v>1</v>
      </c>
      <c r="AE9" s="70" t="s">
        <v>286</v>
      </c>
      <c r="AF9" s="77" t="s">
        <v>296</v>
      </c>
      <c r="AG9" s="77" t="s">
        <v>296</v>
      </c>
      <c r="AH9" s="77" t="s">
        <v>296</v>
      </c>
      <c r="AI9" s="77" t="s">
        <v>296</v>
      </c>
      <c r="AJ9" s="78" t="s">
        <v>297</v>
      </c>
      <c r="AM9" s="60"/>
      <c r="AN9" s="60"/>
      <c r="AO9" s="72"/>
      <c r="AP9" s="72"/>
      <c r="AQ9" s="72"/>
      <c r="AR9" s="80"/>
      <c r="AS9" s="80"/>
      <c r="AT9" s="80"/>
      <c r="AU9" s="80"/>
      <c r="AV9" s="80"/>
      <c r="AW9" s="72"/>
      <c r="AX9" s="72"/>
    </row>
    <row r="10" spans="1:50" ht="93" customHeight="1" x14ac:dyDescent="0.2">
      <c r="A10" s="73" t="str">
        <f>'2 CONTEXTO E IDENTIFICACIÓN'!A10</f>
        <v>R2</v>
      </c>
      <c r="B10" s="74" t="str">
        <f>+'2 CONTEXTO E IDENTIFICACIÓN'!J10</f>
        <v xml:space="preserve"> por a causa de </v>
      </c>
      <c r="C10" s="110" t="str">
        <f>+'3 PROBABIL E IMPACTO INHERENTE'!E10</f>
        <v/>
      </c>
      <c r="D10" s="110" t="str">
        <f>+'3 PROBABIL E IMPACTO INHERENTE'!M10</f>
        <v/>
      </c>
      <c r="E10" s="105" t="str">
        <f>+'4 MAPA CALOR INHERENTE'!C10</f>
        <v/>
      </c>
      <c r="F10" s="105" t="str">
        <f>+'4 MAPA CALOR INHERENTE'!D10</f>
        <v/>
      </c>
      <c r="G10" s="74" t="str">
        <f>+'4 MAPA CALOR INHERENTE'!E10</f>
        <v/>
      </c>
      <c r="H10" s="104">
        <f>+'5 VALORACIÓN DEL CONTROL'!T19</f>
        <v>0.44999999999999996</v>
      </c>
      <c r="I10" s="75" t="str">
        <f>+'5 VALORACIÓN DEL CONTROL'!U19</f>
        <v/>
      </c>
      <c r="J10" s="105" t="str">
        <f t="shared" ref="J10:J28" si="3">+IF(H10=0,"",IF(H10&lt;=$AD$13,$AE$13,IF(H10&lt;=$AD$12,$AE$12,IF(H10&lt;=$AD$11,$AE$11,IF(H10&lt;=$AD$10,$AE$10,IF(H10&lt;=$AD$9,$AE$9,""))))))</f>
        <v>Media</v>
      </c>
      <c r="K10" s="105" t="str">
        <f t="shared" ref="K10:K28" si="4">+IF(I10=0,"",IF(I10&lt;=$AF$7,$AF$8,IF(I10&lt;=$AG$7,$AG$8,IF(I10&lt;=$AH$7,$AH$8,IF(I10&lt;=$AI$7,$AI$8,IF(I10&lt;=$AJ$7,$AJ$8,""))))))</f>
        <v/>
      </c>
      <c r="L10" s="74" t="b">
        <f t="shared" ref="L10:L28" si="5">+IF(J10=$AE$9,IF(K10=$AF$8,$AF$9,IF(K10=$AG$8,$AG$9,IF(K10=$AH$8,$AH$9,IF(K10=$AI$8,$AI$9,IF(K10=$AJ$8,$AJ$9))))),IF(J10=$AE$10,IF(K10=$AF$8,$AF$10,IF(K10=$AG$8,$AG$10,IF(K10=$AH$8,$AH$10,IF(K10=$AI$8,$AI$10,IF(K10=$AJ$8,$AJ$10))))),IF(J10=$AE$11,IF(K10=$AF$8,$AF$11,IF(K10=$AG$8,$AG$11,IF(K10=$AH$8,$AH$11,IF(K10=$AI$8,$AI$11,IF(K10=$AJ$8,$AJ$11))))),IF(J10=$AE$12,IF(K10=$AF$8,$AF$12,IF(K10=$AG$8,$AG$12,IF(K10=$AH$8,$AH$12,IF(K10=$AI$8,$AI$12,IF(K10=$AJ$8,$AJ$12))))),IF(J10=$AE$13,IF(K10=$AF$8,$AF$13,IF(K10=$AG$8,$AG$13,IF(K10=$AH$8,$AH$13,IF(K10=$AI$8,$AI$13,IF(K10=$AJ$8,$AJ$13))))),"")))))</f>
        <v>0</v>
      </c>
      <c r="M10" s="74" t="b">
        <f t="shared" si="0"/>
        <v>0</v>
      </c>
      <c r="N10" s="74" t="b">
        <f t="shared" si="1"/>
        <v>0</v>
      </c>
      <c r="O10" s="190" t="s">
        <v>340</v>
      </c>
      <c r="P10" s="74" t="str">
        <f t="shared" si="2"/>
        <v>Reducir_Mitigar</v>
      </c>
      <c r="Q10" s="190"/>
      <c r="R10" s="190"/>
      <c r="S10" s="191"/>
      <c r="T10" s="191"/>
      <c r="U10" s="190"/>
      <c r="V10" s="190"/>
      <c r="W10" s="190"/>
      <c r="X10" s="190"/>
      <c r="Y10" s="190"/>
      <c r="Z10" s="190"/>
      <c r="AA10" s="76"/>
      <c r="AB10" s="76"/>
      <c r="AC10" s="527"/>
      <c r="AD10" s="79">
        <v>0.8</v>
      </c>
      <c r="AE10" s="70" t="s">
        <v>281</v>
      </c>
      <c r="AF10" s="81" t="s">
        <v>278</v>
      </c>
      <c r="AG10" s="81" t="s">
        <v>278</v>
      </c>
      <c r="AH10" s="77" t="s">
        <v>296</v>
      </c>
      <c r="AI10" s="77" t="s">
        <v>296</v>
      </c>
      <c r="AJ10" s="78" t="s">
        <v>297</v>
      </c>
      <c r="AM10" s="60"/>
      <c r="AN10" s="60"/>
      <c r="AO10" s="72"/>
      <c r="AP10" s="82"/>
      <c r="AQ10" s="83"/>
      <c r="AR10" s="80"/>
      <c r="AS10" s="80"/>
      <c r="AT10" s="80"/>
      <c r="AU10" s="80"/>
      <c r="AV10" s="80"/>
      <c r="AW10" s="72"/>
      <c r="AX10" s="72"/>
    </row>
    <row r="11" spans="1:50" ht="93" customHeight="1" x14ac:dyDescent="0.2">
      <c r="A11" s="73" t="str">
        <f>'2 CONTEXTO E IDENTIFICACIÓN'!A11</f>
        <v>R3</v>
      </c>
      <c r="B11" s="74" t="str">
        <f>+'2 CONTEXTO E IDENTIFICACIÓN'!J11</f>
        <v xml:space="preserve"> por a causa de </v>
      </c>
      <c r="C11" s="110" t="str">
        <f>+'3 PROBABIL E IMPACTO INHERENTE'!E11</f>
        <v/>
      </c>
      <c r="D11" s="110" t="str">
        <f>+'3 PROBABIL E IMPACTO INHERENTE'!M11</f>
        <v/>
      </c>
      <c r="E11" s="105" t="str">
        <f>+'4 MAPA CALOR INHERENTE'!C11</f>
        <v/>
      </c>
      <c r="F11" s="105" t="str">
        <f>+'4 MAPA CALOR INHERENTE'!D11</f>
        <v/>
      </c>
      <c r="G11" s="74" t="str">
        <f>+'4 MAPA CALOR INHERENTE'!E11</f>
        <v/>
      </c>
      <c r="H11" s="104">
        <f>+'5 VALORACIÓN DEL CONTROL'!T25</f>
        <v>0.44999999999999996</v>
      </c>
      <c r="I11" s="75" t="str">
        <f>+'5 VALORACIÓN DEL CONTROL'!U25</f>
        <v/>
      </c>
      <c r="J11" s="105" t="str">
        <f t="shared" si="3"/>
        <v>Media</v>
      </c>
      <c r="K11" s="105" t="str">
        <f t="shared" si="4"/>
        <v/>
      </c>
      <c r="L11" s="74" t="b">
        <f>+IF(J11=$AE$9,IF(K11=$AF$8,$AF$9,IF(K11=$AG$8,$AG$9,IF(K11=$AH$8,$AH$9,IF(K11=$AI$8,$AI$9,IF(K11=$AJ$8,$AJ$9))))),IF(J11=$AE$10,IF(K11=$AF$8,$AF$10,IF(K11=$AG$8,$AG$10,IF(K11=$AH$8,$AH$10,IF(K11=$AI$8,$AI$10,IF(K11=$AJ$8,$AJ$10))))),IF(J11=$AE$11,IF(K11=$AF$8,$AF$11,IF(K11=$AG$8,$AG$11,IF(K11=$AH$8,$AH$11,IF(K11=$AI$8,$AI$11,IF(K11=$AJ$8,$AJ$11))))),IF(J11=$AE$12,IF(K11=$AF$8,$AF$12,IF(K11=$AG$8,$AG$12,IF(K11=$AH$8,$AH$12,IF(K11=$AI$8,$AI$12,IF(K11=$AJ$8,$AJ$12))))),IF(J11=$AE$13,IF(K11=$AF$8,$AF$13,IF(K11=$AG$8,$AG$13,IF(K11=$AH$8,$AH$13,IF(K11=$AI$8,$AI$13,IF(K11=$AJ$8,$AJ$13))))),"")))))</f>
        <v>0</v>
      </c>
      <c r="M11" s="74" t="b">
        <f t="shared" si="0"/>
        <v>0</v>
      </c>
      <c r="N11" s="74" t="b">
        <f t="shared" si="1"/>
        <v>0</v>
      </c>
      <c r="O11" s="190"/>
      <c r="P11" s="74">
        <f t="shared" si="2"/>
        <v>0</v>
      </c>
      <c r="Q11" s="190"/>
      <c r="R11" s="190"/>
      <c r="S11" s="191"/>
      <c r="T11" s="191"/>
      <c r="U11" s="190"/>
      <c r="V11" s="190"/>
      <c r="W11" s="190"/>
      <c r="X11" s="190"/>
      <c r="Y11" s="190"/>
      <c r="Z11" s="190"/>
      <c r="AA11" s="76"/>
      <c r="AB11" s="76"/>
      <c r="AC11" s="527"/>
      <c r="AD11" s="79">
        <v>0.6</v>
      </c>
      <c r="AE11" s="70" t="s">
        <v>276</v>
      </c>
      <c r="AF11" s="81" t="s">
        <v>278</v>
      </c>
      <c r="AG11" s="81" t="s">
        <v>278</v>
      </c>
      <c r="AH11" s="81" t="s">
        <v>278</v>
      </c>
      <c r="AI11" s="77" t="s">
        <v>296</v>
      </c>
      <c r="AJ11" s="78" t="s">
        <v>297</v>
      </c>
      <c r="AM11" s="60"/>
      <c r="AN11" s="60"/>
      <c r="AO11" s="72"/>
      <c r="AP11" s="82"/>
      <c r="AQ11" s="83"/>
      <c r="AR11" s="80"/>
      <c r="AS11" s="80"/>
      <c r="AT11" s="80"/>
      <c r="AU11" s="80"/>
      <c r="AV11" s="84"/>
      <c r="AW11" s="72"/>
      <c r="AX11" s="72"/>
    </row>
    <row r="12" spans="1:50" ht="93" customHeight="1" x14ac:dyDescent="0.2">
      <c r="A12" s="73" t="str">
        <f>'2 CONTEXTO E IDENTIFICACIÓN'!A12</f>
        <v>R4</v>
      </c>
      <c r="B12" s="74" t="str">
        <f>+'2 CONTEXTO E IDENTIFICACIÓN'!J12</f>
        <v xml:space="preserve"> por a causa de </v>
      </c>
      <c r="C12" s="110" t="str">
        <f>+'3 PROBABIL E IMPACTO INHERENTE'!E12</f>
        <v/>
      </c>
      <c r="D12" s="110" t="str">
        <f>+'3 PROBABIL E IMPACTO INHERENTE'!M12</f>
        <v/>
      </c>
      <c r="E12" s="105" t="str">
        <f>+'4 MAPA CALOR INHERENTE'!C12</f>
        <v/>
      </c>
      <c r="F12" s="105" t="str">
        <f>+'4 MAPA CALOR INHERENTE'!D12</f>
        <v/>
      </c>
      <c r="G12" s="74" t="str">
        <f>+'4 MAPA CALOR INHERENTE'!E12</f>
        <v/>
      </c>
      <c r="H12" s="104">
        <f>+'5 VALORACIÓN DEL CONTROL'!T31</f>
        <v>0.44999999999999996</v>
      </c>
      <c r="I12" s="75" t="str">
        <f>+'5 VALORACIÓN DEL CONTROL'!U31</f>
        <v/>
      </c>
      <c r="J12" s="105" t="str">
        <f t="shared" si="3"/>
        <v>Media</v>
      </c>
      <c r="K12" s="105" t="str">
        <f t="shared" si="4"/>
        <v/>
      </c>
      <c r="L12" s="74" t="b">
        <f t="shared" si="5"/>
        <v>0</v>
      </c>
      <c r="M12" s="74" t="b">
        <f t="shared" si="0"/>
        <v>0</v>
      </c>
      <c r="N12" s="74" t="b">
        <f t="shared" si="1"/>
        <v>0</v>
      </c>
      <c r="O12" s="190"/>
      <c r="P12" s="74">
        <f t="shared" si="2"/>
        <v>0</v>
      </c>
      <c r="Q12" s="190"/>
      <c r="R12" s="190"/>
      <c r="S12" s="191"/>
      <c r="T12" s="191"/>
      <c r="U12" s="190"/>
      <c r="V12" s="190"/>
      <c r="W12" s="190"/>
      <c r="X12" s="190"/>
      <c r="Y12" s="190"/>
      <c r="Z12" s="190"/>
      <c r="AA12" s="76"/>
      <c r="AB12" s="76"/>
      <c r="AC12" s="527"/>
      <c r="AD12" s="79">
        <v>0.4</v>
      </c>
      <c r="AE12" s="70" t="s">
        <v>272</v>
      </c>
      <c r="AF12" s="85" t="s">
        <v>298</v>
      </c>
      <c r="AG12" s="81" t="s">
        <v>278</v>
      </c>
      <c r="AH12" s="81" t="s">
        <v>278</v>
      </c>
      <c r="AI12" s="77" t="s">
        <v>296</v>
      </c>
      <c r="AJ12" s="78" t="s">
        <v>297</v>
      </c>
      <c r="AM12" s="60"/>
      <c r="AN12" s="60"/>
      <c r="AO12" s="72"/>
      <c r="AP12" s="82"/>
      <c r="AQ12" s="83"/>
      <c r="AR12" s="80"/>
      <c r="AS12" s="80"/>
      <c r="AT12" s="80"/>
      <c r="AU12" s="84"/>
      <c r="AV12" s="80"/>
      <c r="AW12" s="72"/>
      <c r="AX12" s="72"/>
    </row>
    <row r="13" spans="1:50" ht="93" customHeight="1" thickBot="1" x14ac:dyDescent="0.25">
      <c r="A13" s="73" t="str">
        <f>'2 CONTEXTO E IDENTIFICACIÓN'!A13</f>
        <v>R5</v>
      </c>
      <c r="B13" s="74" t="str">
        <f>+'2 CONTEXTO E IDENTIFICACIÓN'!J13</f>
        <v xml:space="preserve"> por a causa de </v>
      </c>
      <c r="C13" s="110" t="str">
        <f>+'3 PROBABIL E IMPACTO INHERENTE'!E13</f>
        <v/>
      </c>
      <c r="D13" s="110" t="str">
        <f>+'3 PROBABIL E IMPACTO INHERENTE'!M13</f>
        <v/>
      </c>
      <c r="E13" s="105" t="str">
        <f>+'4 MAPA CALOR INHERENTE'!C13</f>
        <v/>
      </c>
      <c r="F13" s="105" t="str">
        <f>+'4 MAPA CALOR INHERENTE'!D13</f>
        <v/>
      </c>
      <c r="G13" s="74" t="str">
        <f>+'4 MAPA CALOR INHERENTE'!E13</f>
        <v/>
      </c>
      <c r="H13" s="104">
        <f>+'5 VALORACIÓN DEL CONTROL'!T37</f>
        <v>0.44999999999999996</v>
      </c>
      <c r="I13" s="75" t="str">
        <f>+'5 VALORACIÓN DEL CONTROL'!U37</f>
        <v/>
      </c>
      <c r="J13" s="105" t="str">
        <f t="shared" si="3"/>
        <v>Media</v>
      </c>
      <c r="K13" s="105" t="str">
        <f t="shared" si="4"/>
        <v/>
      </c>
      <c r="L13" s="74" t="b">
        <f t="shared" si="5"/>
        <v>0</v>
      </c>
      <c r="M13" s="74" t="b">
        <f t="shared" si="0"/>
        <v>0</v>
      </c>
      <c r="N13" s="74" t="b">
        <f t="shared" si="1"/>
        <v>0</v>
      </c>
      <c r="O13" s="190"/>
      <c r="P13" s="74">
        <f t="shared" si="2"/>
        <v>0</v>
      </c>
      <c r="Q13" s="190"/>
      <c r="R13" s="190"/>
      <c r="S13" s="191"/>
      <c r="T13" s="191"/>
      <c r="U13" s="190"/>
      <c r="V13" s="190"/>
      <c r="W13" s="190"/>
      <c r="X13" s="190"/>
      <c r="Y13" s="190"/>
      <c r="Z13" s="190"/>
      <c r="AA13" s="76"/>
      <c r="AB13" s="76"/>
      <c r="AC13" s="528"/>
      <c r="AD13" s="91">
        <v>0.2</v>
      </c>
      <c r="AE13" s="92" t="s">
        <v>268</v>
      </c>
      <c r="AF13" s="87" t="s">
        <v>298</v>
      </c>
      <c r="AG13" s="87" t="s">
        <v>298</v>
      </c>
      <c r="AH13" s="88" t="s">
        <v>278</v>
      </c>
      <c r="AI13" s="89" t="s">
        <v>296</v>
      </c>
      <c r="AJ13" s="90" t="s">
        <v>297</v>
      </c>
      <c r="AM13" s="60"/>
      <c r="AN13" s="60"/>
      <c r="AO13" s="72"/>
      <c r="AP13" s="82"/>
      <c r="AQ13" s="83"/>
      <c r="AR13" s="80"/>
      <c r="AS13" s="80"/>
      <c r="AT13" s="80"/>
      <c r="AU13" s="93"/>
      <c r="AV13" s="80"/>
      <c r="AW13" s="72"/>
      <c r="AX13" s="72"/>
    </row>
    <row r="14" spans="1:50" ht="93" customHeight="1" x14ac:dyDescent="0.2">
      <c r="A14" s="73" t="str">
        <f>'2 CONTEXTO E IDENTIFICACIÓN'!A14</f>
        <v>R6</v>
      </c>
      <c r="B14" s="74" t="str">
        <f>+'2 CONTEXTO E IDENTIFICACIÓN'!J14</f>
        <v xml:space="preserve"> por a causa de </v>
      </c>
      <c r="C14" s="110" t="str">
        <f>+'3 PROBABIL E IMPACTO INHERENTE'!E14</f>
        <v/>
      </c>
      <c r="D14" s="110" t="str">
        <f>+'3 PROBABIL E IMPACTO INHERENTE'!M14</f>
        <v/>
      </c>
      <c r="E14" s="105" t="str">
        <f>+'4 MAPA CALOR INHERENTE'!C14</f>
        <v/>
      </c>
      <c r="F14" s="105" t="str">
        <f>+'4 MAPA CALOR INHERENTE'!D14</f>
        <v/>
      </c>
      <c r="G14" s="74" t="str">
        <f>+'4 MAPA CALOR INHERENTE'!E14</f>
        <v/>
      </c>
      <c r="H14" s="104">
        <f>+'5 VALORACIÓN DEL CONTROL'!T43</f>
        <v>0.44999999999999996</v>
      </c>
      <c r="I14" s="75" t="str">
        <f>+'5 VALORACIÓN DEL CONTROL'!U43</f>
        <v/>
      </c>
      <c r="J14" s="105" t="str">
        <f t="shared" si="3"/>
        <v>Media</v>
      </c>
      <c r="K14" s="105" t="str">
        <f t="shared" si="4"/>
        <v/>
      </c>
      <c r="L14" s="74" t="b">
        <f t="shared" si="5"/>
        <v>0</v>
      </c>
      <c r="M14" s="74" t="b">
        <f t="shared" si="0"/>
        <v>0</v>
      </c>
      <c r="N14" s="74" t="b">
        <f t="shared" si="1"/>
        <v>0</v>
      </c>
      <c r="O14" s="190"/>
      <c r="P14" s="74">
        <f t="shared" si="2"/>
        <v>0</v>
      </c>
      <c r="Q14" s="190"/>
      <c r="R14" s="190"/>
      <c r="S14" s="191"/>
      <c r="T14" s="191"/>
      <c r="U14" s="190"/>
      <c r="V14" s="190"/>
      <c r="W14" s="190"/>
      <c r="X14" s="190"/>
      <c r="Y14" s="190"/>
      <c r="Z14" s="190"/>
      <c r="AA14" s="76"/>
      <c r="AB14" s="76"/>
      <c r="AM14" s="60"/>
      <c r="AN14" s="60"/>
      <c r="AO14" s="72"/>
      <c r="AP14" s="82"/>
      <c r="AQ14" s="83"/>
      <c r="AR14" s="80"/>
      <c r="AS14" s="80"/>
      <c r="AT14" s="80"/>
      <c r="AU14" s="80"/>
      <c r="AV14" s="80"/>
      <c r="AW14" s="72"/>
      <c r="AX14" s="72"/>
    </row>
    <row r="15" spans="1:50" ht="93" customHeight="1" x14ac:dyDescent="0.2">
      <c r="A15" s="73" t="str">
        <f>'2 CONTEXTO E IDENTIFICACIÓN'!A15</f>
        <v>R7</v>
      </c>
      <c r="B15" s="74" t="str">
        <f>+'2 CONTEXTO E IDENTIFICACIÓN'!J15</f>
        <v xml:space="preserve"> por a causa de </v>
      </c>
      <c r="C15" s="110" t="str">
        <f>+'3 PROBABIL E IMPACTO INHERENTE'!E15</f>
        <v/>
      </c>
      <c r="D15" s="110" t="str">
        <f>+'3 PROBABIL E IMPACTO INHERENTE'!M15</f>
        <v/>
      </c>
      <c r="E15" s="105" t="str">
        <f>+'4 MAPA CALOR INHERENTE'!C15</f>
        <v/>
      </c>
      <c r="F15" s="105" t="str">
        <f>+'4 MAPA CALOR INHERENTE'!D15</f>
        <v/>
      </c>
      <c r="G15" s="74" t="str">
        <f>+'4 MAPA CALOR INHERENTE'!E15</f>
        <v/>
      </c>
      <c r="H15" s="104">
        <f>+'5 VALORACIÓN DEL CONTROL'!T49</f>
        <v>0.44999999999999996</v>
      </c>
      <c r="I15" s="75" t="str">
        <f>+'5 VALORACIÓN DEL CONTROL'!U49</f>
        <v/>
      </c>
      <c r="J15" s="105" t="str">
        <f t="shared" si="3"/>
        <v>Media</v>
      </c>
      <c r="K15" s="105" t="str">
        <f t="shared" si="4"/>
        <v/>
      </c>
      <c r="L15" s="74" t="b">
        <f t="shared" si="5"/>
        <v>0</v>
      </c>
      <c r="M15" s="74" t="b">
        <f t="shared" si="0"/>
        <v>0</v>
      </c>
      <c r="N15" s="74" t="b">
        <f t="shared" si="1"/>
        <v>0</v>
      </c>
      <c r="O15" s="190"/>
      <c r="P15" s="74">
        <f t="shared" si="2"/>
        <v>0</v>
      </c>
      <c r="Q15" s="190"/>
      <c r="R15" s="190"/>
      <c r="S15" s="191"/>
      <c r="T15" s="191"/>
      <c r="U15" s="190"/>
      <c r="V15" s="190"/>
      <c r="W15" s="190"/>
      <c r="X15" s="190"/>
      <c r="Y15" s="190"/>
      <c r="Z15" s="190"/>
      <c r="AA15" s="76"/>
      <c r="AB15" s="76"/>
      <c r="AF15" s="64" t="s">
        <v>299</v>
      </c>
      <c r="AG15" s="64" t="s">
        <v>56</v>
      </c>
      <c r="AH15" s="64" t="s">
        <v>58</v>
      </c>
      <c r="AJ15" s="69" t="s">
        <v>341</v>
      </c>
      <c r="AK15" s="60"/>
      <c r="AL15" s="60"/>
      <c r="AM15" s="60"/>
      <c r="AN15" s="60"/>
      <c r="AO15" s="72"/>
      <c r="AP15" s="82"/>
      <c r="AQ15" s="72"/>
      <c r="AR15" s="83"/>
      <c r="AS15" s="83"/>
      <c r="AT15" s="83"/>
      <c r="AU15" s="83"/>
      <c r="AV15" s="83"/>
      <c r="AW15" s="72"/>
      <c r="AX15" s="72"/>
    </row>
    <row r="16" spans="1:50" ht="93" customHeight="1" x14ac:dyDescent="0.2">
      <c r="A16" s="73" t="str">
        <f>'2 CONTEXTO E IDENTIFICACIÓN'!A16</f>
        <v>R8</v>
      </c>
      <c r="B16" s="74" t="str">
        <f>+'2 CONTEXTO E IDENTIFICACIÓN'!J16</f>
        <v xml:space="preserve"> por a causa de </v>
      </c>
      <c r="C16" s="110" t="str">
        <f>+'3 PROBABIL E IMPACTO INHERENTE'!E16</f>
        <v/>
      </c>
      <c r="D16" s="110" t="str">
        <f>+'3 PROBABIL E IMPACTO INHERENTE'!M16</f>
        <v/>
      </c>
      <c r="E16" s="105" t="str">
        <f>+'4 MAPA CALOR INHERENTE'!C16</f>
        <v/>
      </c>
      <c r="F16" s="105" t="str">
        <f>+'4 MAPA CALOR INHERENTE'!D16</f>
        <v/>
      </c>
      <c r="G16" s="74" t="str">
        <f>+'4 MAPA CALOR INHERENTE'!E16</f>
        <v/>
      </c>
      <c r="H16" s="104">
        <f>+'5 VALORACIÓN DEL CONTROL'!T55</f>
        <v>0.44999999999999996</v>
      </c>
      <c r="I16" s="75" t="str">
        <f>+'5 VALORACIÓN DEL CONTROL'!U55</f>
        <v/>
      </c>
      <c r="J16" s="105" t="str">
        <f t="shared" si="3"/>
        <v>Media</v>
      </c>
      <c r="K16" s="105" t="str">
        <f t="shared" si="4"/>
        <v/>
      </c>
      <c r="L16" s="74" t="b">
        <f t="shared" si="5"/>
        <v>0</v>
      </c>
      <c r="M16" s="74" t="b">
        <f t="shared" si="0"/>
        <v>0</v>
      </c>
      <c r="N16" s="74" t="b">
        <f t="shared" si="1"/>
        <v>0</v>
      </c>
      <c r="O16" s="190"/>
      <c r="P16" s="74">
        <f t="shared" si="2"/>
        <v>0</v>
      </c>
      <c r="Q16" s="190"/>
      <c r="R16" s="190"/>
      <c r="S16" s="191"/>
      <c r="T16" s="191"/>
      <c r="U16" s="190"/>
      <c r="V16" s="190"/>
      <c r="W16" s="190"/>
      <c r="X16" s="190"/>
      <c r="Y16" s="190"/>
      <c r="Z16" s="190"/>
      <c r="AA16" s="76"/>
      <c r="AB16" s="76"/>
      <c r="AF16" s="94" t="s">
        <v>297</v>
      </c>
      <c r="AG16" s="69" t="s">
        <v>341</v>
      </c>
      <c r="AH16" s="69" t="s">
        <v>342</v>
      </c>
      <c r="AI16" s="60"/>
      <c r="AJ16" s="220" t="s">
        <v>340</v>
      </c>
      <c r="AM16" s="60"/>
      <c r="AN16" s="60"/>
      <c r="AO16" s="72"/>
      <c r="AP16" s="72"/>
      <c r="AQ16" s="72"/>
      <c r="AR16" s="80"/>
      <c r="AS16" s="80"/>
      <c r="AT16" s="80"/>
      <c r="AU16" s="80"/>
      <c r="AV16" s="80"/>
      <c r="AW16" s="72"/>
      <c r="AX16" s="72"/>
    </row>
    <row r="17" spans="1:50" ht="93" customHeight="1" x14ac:dyDescent="0.2">
      <c r="A17" s="73" t="str">
        <f>'2 CONTEXTO E IDENTIFICACIÓN'!A17</f>
        <v>R9</v>
      </c>
      <c r="B17" s="74" t="str">
        <f>+'2 CONTEXTO E IDENTIFICACIÓN'!J17</f>
        <v xml:space="preserve"> por a causa de </v>
      </c>
      <c r="C17" s="110" t="str">
        <f>+'3 PROBABIL E IMPACTO INHERENTE'!E17</f>
        <v/>
      </c>
      <c r="D17" s="110" t="str">
        <f>+'3 PROBABIL E IMPACTO INHERENTE'!M17</f>
        <v/>
      </c>
      <c r="E17" s="105" t="str">
        <f>+'4 MAPA CALOR INHERENTE'!C17</f>
        <v/>
      </c>
      <c r="F17" s="105" t="str">
        <f>+'4 MAPA CALOR INHERENTE'!D17</f>
        <v/>
      </c>
      <c r="G17" s="74" t="str">
        <f>+'4 MAPA CALOR INHERENTE'!E17</f>
        <v/>
      </c>
      <c r="H17" s="104">
        <f>+'5 VALORACIÓN DEL CONTROL'!T61</f>
        <v>0.44999999999999996</v>
      </c>
      <c r="I17" s="75" t="str">
        <f>+'5 VALORACIÓN DEL CONTROL'!U61</f>
        <v/>
      </c>
      <c r="J17" s="105" t="str">
        <f t="shared" si="3"/>
        <v>Media</v>
      </c>
      <c r="K17" s="105" t="str">
        <f t="shared" si="4"/>
        <v/>
      </c>
      <c r="L17" s="74" t="b">
        <f t="shared" si="5"/>
        <v>0</v>
      </c>
      <c r="M17" s="74" t="b">
        <f t="shared" si="0"/>
        <v>0</v>
      </c>
      <c r="N17" s="74" t="b">
        <f t="shared" si="1"/>
        <v>0</v>
      </c>
      <c r="O17" s="190"/>
      <c r="P17" s="74">
        <f t="shared" si="2"/>
        <v>0</v>
      </c>
      <c r="Q17" s="190"/>
      <c r="R17" s="190"/>
      <c r="S17" s="191"/>
      <c r="T17" s="191"/>
      <c r="U17" s="190"/>
      <c r="V17" s="190"/>
      <c r="W17" s="190"/>
      <c r="X17" s="190"/>
      <c r="Y17" s="190"/>
      <c r="Z17" s="190"/>
      <c r="AA17" s="76"/>
      <c r="AB17" s="76"/>
      <c r="AF17" s="77" t="s">
        <v>296</v>
      </c>
      <c r="AG17" s="69" t="s">
        <v>341</v>
      </c>
      <c r="AH17" s="69" t="s">
        <v>342</v>
      </c>
      <c r="AI17" s="60"/>
      <c r="AJ17" s="220" t="s">
        <v>343</v>
      </c>
      <c r="AK17" s="60"/>
      <c r="AL17" s="60"/>
      <c r="AM17" s="60"/>
      <c r="AN17" s="60"/>
      <c r="AO17" s="72"/>
      <c r="AP17" s="72"/>
      <c r="AQ17" s="72"/>
      <c r="AR17" s="80"/>
      <c r="AS17" s="80"/>
      <c r="AT17" s="80"/>
      <c r="AU17" s="80"/>
      <c r="AV17" s="80"/>
      <c r="AW17" s="72"/>
      <c r="AX17" s="72"/>
    </row>
    <row r="18" spans="1:50" ht="93" customHeight="1" x14ac:dyDescent="0.2">
      <c r="A18" s="73" t="str">
        <f>'2 CONTEXTO E IDENTIFICACIÓN'!A18</f>
        <v>R10</v>
      </c>
      <c r="B18" s="74" t="str">
        <f>+'2 CONTEXTO E IDENTIFICACIÓN'!J18</f>
        <v xml:space="preserve"> por a causa de </v>
      </c>
      <c r="C18" s="110" t="str">
        <f>+'3 PROBABIL E IMPACTO INHERENTE'!E18</f>
        <v/>
      </c>
      <c r="D18" s="110" t="str">
        <f>+'3 PROBABIL E IMPACTO INHERENTE'!M18</f>
        <v/>
      </c>
      <c r="E18" s="105" t="str">
        <f>+'4 MAPA CALOR INHERENTE'!C18</f>
        <v/>
      </c>
      <c r="F18" s="105" t="str">
        <f>+'4 MAPA CALOR INHERENTE'!D18</f>
        <v/>
      </c>
      <c r="G18" s="74" t="str">
        <f>+'4 MAPA CALOR INHERENTE'!E18</f>
        <v/>
      </c>
      <c r="H18" s="104">
        <f>+'5 VALORACIÓN DEL CONTROL'!T67</f>
        <v>0.44999999999999996</v>
      </c>
      <c r="I18" s="75" t="str">
        <f>+'5 VALORACIÓN DEL CONTROL'!U67</f>
        <v/>
      </c>
      <c r="J18" s="105" t="str">
        <f t="shared" si="3"/>
        <v>Media</v>
      </c>
      <c r="K18" s="105" t="str">
        <f t="shared" si="4"/>
        <v/>
      </c>
      <c r="L18" s="74" t="b">
        <f t="shared" si="5"/>
        <v>0</v>
      </c>
      <c r="M18" s="74" t="b">
        <f t="shared" si="0"/>
        <v>0</v>
      </c>
      <c r="N18" s="74" t="b">
        <f t="shared" si="1"/>
        <v>0</v>
      </c>
      <c r="O18" s="190"/>
      <c r="P18" s="74">
        <f t="shared" si="2"/>
        <v>0</v>
      </c>
      <c r="Q18" s="190"/>
      <c r="R18" s="190"/>
      <c r="S18" s="191"/>
      <c r="T18" s="191"/>
      <c r="U18" s="190"/>
      <c r="V18" s="190"/>
      <c r="W18" s="190"/>
      <c r="X18" s="190"/>
      <c r="Y18" s="190"/>
      <c r="Z18" s="190"/>
      <c r="AA18" s="76"/>
      <c r="AB18" s="76"/>
      <c r="AE18" s="95"/>
      <c r="AF18" s="81" t="s">
        <v>278</v>
      </c>
      <c r="AG18" s="69" t="s">
        <v>341</v>
      </c>
      <c r="AH18" s="69" t="s">
        <v>342</v>
      </c>
      <c r="AI18" s="95"/>
      <c r="AJ18" s="220" t="s">
        <v>160</v>
      </c>
      <c r="AK18" s="95"/>
      <c r="AL18" s="95"/>
      <c r="AM18" s="95"/>
      <c r="AN18" s="95"/>
      <c r="AO18" s="72"/>
      <c r="AP18" s="72"/>
      <c r="AQ18" s="96"/>
      <c r="AR18" s="96"/>
      <c r="AS18" s="96"/>
      <c r="AT18" s="96"/>
      <c r="AU18" s="96"/>
      <c r="AV18" s="96"/>
      <c r="AW18" s="72"/>
      <c r="AX18" s="72"/>
    </row>
    <row r="19" spans="1:50" ht="93" customHeight="1" x14ac:dyDescent="0.2">
      <c r="A19" s="73" t="str">
        <f>'2 CONTEXTO E IDENTIFICACIÓN'!A19</f>
        <v>R11</v>
      </c>
      <c r="B19" s="74" t="str">
        <f>+'2 CONTEXTO E IDENTIFICACIÓN'!J19</f>
        <v xml:space="preserve"> por a causa de </v>
      </c>
      <c r="C19" s="110" t="str">
        <f>+'3 PROBABIL E IMPACTO INHERENTE'!E19</f>
        <v/>
      </c>
      <c r="D19" s="110" t="str">
        <f>+'3 PROBABIL E IMPACTO INHERENTE'!M19</f>
        <v/>
      </c>
      <c r="E19" s="105" t="str">
        <f>+'4 MAPA CALOR INHERENTE'!C19</f>
        <v/>
      </c>
      <c r="F19" s="105" t="str">
        <f>+'4 MAPA CALOR INHERENTE'!D19</f>
        <v/>
      </c>
      <c r="G19" s="74" t="str">
        <f>+'4 MAPA CALOR INHERENTE'!E19</f>
        <v/>
      </c>
      <c r="H19" s="104">
        <f>+'5 VALORACIÓN DEL CONTROL'!T73</f>
        <v>0.44999999999999996</v>
      </c>
      <c r="I19" s="75" t="str">
        <f>+'5 VALORACIÓN DEL CONTROL'!U73</f>
        <v/>
      </c>
      <c r="J19" s="105" t="str">
        <f t="shared" si="3"/>
        <v>Media</v>
      </c>
      <c r="K19" s="105" t="str">
        <f t="shared" si="4"/>
        <v/>
      </c>
      <c r="L19" s="74" t="b">
        <f t="shared" si="5"/>
        <v>0</v>
      </c>
      <c r="M19" s="74" t="b">
        <f t="shared" si="0"/>
        <v>0</v>
      </c>
      <c r="N19" s="74" t="b">
        <f t="shared" si="1"/>
        <v>0</v>
      </c>
      <c r="O19" s="190"/>
      <c r="P19" s="74">
        <f t="shared" si="2"/>
        <v>0</v>
      </c>
      <c r="Q19" s="190"/>
      <c r="R19" s="190"/>
      <c r="S19" s="191"/>
      <c r="T19" s="191"/>
      <c r="U19" s="190"/>
      <c r="V19" s="190"/>
      <c r="W19" s="190"/>
      <c r="X19" s="190"/>
      <c r="Y19" s="190"/>
      <c r="Z19" s="190"/>
      <c r="AA19" s="76"/>
      <c r="AB19" s="76"/>
      <c r="AE19" s="95"/>
      <c r="AF19" s="85" t="s">
        <v>298</v>
      </c>
      <c r="AG19" s="69" t="s">
        <v>157</v>
      </c>
      <c r="AH19" s="69" t="s">
        <v>344</v>
      </c>
      <c r="AM19" s="95"/>
      <c r="AN19" s="95"/>
      <c r="AO19" s="72"/>
      <c r="AP19" s="72"/>
      <c r="AQ19" s="72"/>
      <c r="AR19" s="80"/>
      <c r="AS19" s="80"/>
      <c r="AT19" s="80"/>
      <c r="AU19" s="80"/>
      <c r="AV19" s="80"/>
      <c r="AW19" s="72"/>
      <c r="AX19" s="72"/>
    </row>
    <row r="20" spans="1:50" ht="93" customHeight="1" x14ac:dyDescent="0.2">
      <c r="A20" s="73" t="str">
        <f>'2 CONTEXTO E IDENTIFICACIÓN'!A20</f>
        <v>R12</v>
      </c>
      <c r="B20" s="74" t="str">
        <f>+'2 CONTEXTO E IDENTIFICACIÓN'!J20</f>
        <v xml:space="preserve"> por a causa de </v>
      </c>
      <c r="C20" s="110" t="str">
        <f>+'3 PROBABIL E IMPACTO INHERENTE'!E20</f>
        <v/>
      </c>
      <c r="D20" s="110" t="str">
        <f>+'3 PROBABIL E IMPACTO INHERENTE'!M20</f>
        <v/>
      </c>
      <c r="E20" s="105" t="str">
        <f>+'4 MAPA CALOR INHERENTE'!C20</f>
        <v/>
      </c>
      <c r="F20" s="105" t="str">
        <f>+'4 MAPA CALOR INHERENTE'!D20</f>
        <v/>
      </c>
      <c r="G20" s="74" t="str">
        <f>+'4 MAPA CALOR INHERENTE'!E20</f>
        <v/>
      </c>
      <c r="H20" s="104">
        <f>+'5 VALORACIÓN DEL CONTROL'!T79</f>
        <v>0.44999999999999996</v>
      </c>
      <c r="I20" s="75" t="str">
        <f>+'5 VALORACIÓN DEL CONTROL'!U79</f>
        <v/>
      </c>
      <c r="J20" s="105" t="str">
        <f t="shared" si="3"/>
        <v>Media</v>
      </c>
      <c r="K20" s="105" t="str">
        <f t="shared" si="4"/>
        <v/>
      </c>
      <c r="L20" s="74" t="b">
        <f t="shared" si="5"/>
        <v>0</v>
      </c>
      <c r="M20" s="74" t="b">
        <f t="shared" si="0"/>
        <v>0</v>
      </c>
      <c r="N20" s="74" t="b">
        <f t="shared" si="1"/>
        <v>0</v>
      </c>
      <c r="O20" s="190"/>
      <c r="P20" s="74">
        <f t="shared" si="2"/>
        <v>0</v>
      </c>
      <c r="Q20" s="190"/>
      <c r="R20" s="190"/>
      <c r="S20" s="191"/>
      <c r="T20" s="191"/>
      <c r="U20" s="190"/>
      <c r="V20" s="190"/>
      <c r="W20" s="190"/>
      <c r="X20" s="190"/>
      <c r="Y20" s="190"/>
      <c r="Z20" s="190"/>
      <c r="AA20" s="76"/>
      <c r="AB20" s="76"/>
      <c r="AC20" s="97"/>
      <c r="AD20" s="97"/>
      <c r="AE20" s="95"/>
      <c r="AF20" s="171"/>
      <c r="AM20" s="95"/>
      <c r="AN20" s="95"/>
      <c r="AO20" s="72"/>
      <c r="AP20" s="72"/>
      <c r="AQ20" s="72"/>
      <c r="AR20" s="80"/>
      <c r="AS20" s="80"/>
      <c r="AT20" s="80"/>
      <c r="AU20" s="80"/>
      <c r="AV20" s="80"/>
      <c r="AW20" s="72"/>
      <c r="AX20" s="72"/>
    </row>
    <row r="21" spans="1:50" ht="93" customHeight="1" x14ac:dyDescent="0.2">
      <c r="A21" s="73" t="str">
        <f>'2 CONTEXTO E IDENTIFICACIÓN'!A21</f>
        <v>R13</v>
      </c>
      <c r="B21" s="74" t="str">
        <f>+'2 CONTEXTO E IDENTIFICACIÓN'!J21</f>
        <v xml:space="preserve"> por a causa de </v>
      </c>
      <c r="C21" s="110" t="str">
        <f>+'3 PROBABIL E IMPACTO INHERENTE'!E21</f>
        <v/>
      </c>
      <c r="D21" s="110" t="str">
        <f>+'3 PROBABIL E IMPACTO INHERENTE'!M21</f>
        <v/>
      </c>
      <c r="E21" s="105" t="str">
        <f>+'4 MAPA CALOR INHERENTE'!C21</f>
        <v/>
      </c>
      <c r="F21" s="105" t="str">
        <f>+'4 MAPA CALOR INHERENTE'!D21</f>
        <v/>
      </c>
      <c r="G21" s="74" t="str">
        <f>+'4 MAPA CALOR INHERENTE'!E21</f>
        <v/>
      </c>
      <c r="H21" s="104">
        <f>+'5 VALORACIÓN DEL CONTROL'!T85</f>
        <v>0.44999999999999996</v>
      </c>
      <c r="I21" s="75" t="str">
        <f>+'5 VALORACIÓN DEL CONTROL'!U85</f>
        <v/>
      </c>
      <c r="J21" s="105" t="str">
        <f t="shared" si="3"/>
        <v>Media</v>
      </c>
      <c r="K21" s="105" t="str">
        <f t="shared" si="4"/>
        <v/>
      </c>
      <c r="L21" s="74" t="b">
        <f t="shared" si="5"/>
        <v>0</v>
      </c>
      <c r="M21" s="74" t="b">
        <f t="shared" si="0"/>
        <v>0</v>
      </c>
      <c r="N21" s="74" t="b">
        <f t="shared" si="1"/>
        <v>0</v>
      </c>
      <c r="O21" s="190"/>
      <c r="P21" s="74">
        <f t="shared" si="2"/>
        <v>0</v>
      </c>
      <c r="Q21" s="190"/>
      <c r="R21" s="190"/>
      <c r="S21" s="191"/>
      <c r="T21" s="191"/>
      <c r="U21" s="190"/>
      <c r="V21" s="190"/>
      <c r="W21" s="190"/>
      <c r="X21" s="190"/>
      <c r="Y21" s="190"/>
      <c r="Z21" s="190"/>
      <c r="AA21" s="76"/>
      <c r="AB21" s="76"/>
      <c r="AC21" s="97"/>
      <c r="AD21" s="97"/>
      <c r="AE21" s="98"/>
      <c r="AM21" s="95"/>
      <c r="AN21" s="95"/>
      <c r="AO21" s="72"/>
      <c r="AP21" s="93"/>
      <c r="AQ21" s="93"/>
      <c r="AR21" s="93"/>
      <c r="AS21" s="93"/>
      <c r="AT21" s="93"/>
      <c r="AU21" s="93"/>
      <c r="AV21" s="80"/>
      <c r="AW21" s="72"/>
      <c r="AX21" s="72"/>
    </row>
    <row r="22" spans="1:50" ht="93" customHeight="1" x14ac:dyDescent="0.2">
      <c r="A22" s="73" t="str">
        <f>'2 CONTEXTO E IDENTIFICACIÓN'!A22</f>
        <v>R14</v>
      </c>
      <c r="B22" s="74" t="str">
        <f>+'2 CONTEXTO E IDENTIFICACIÓN'!J22</f>
        <v xml:space="preserve"> por a causa de </v>
      </c>
      <c r="C22" s="110" t="str">
        <f>+'3 PROBABIL E IMPACTO INHERENTE'!E22</f>
        <v/>
      </c>
      <c r="D22" s="110" t="str">
        <f>+'3 PROBABIL E IMPACTO INHERENTE'!M22</f>
        <v/>
      </c>
      <c r="E22" s="105" t="str">
        <f>+'4 MAPA CALOR INHERENTE'!C22</f>
        <v/>
      </c>
      <c r="F22" s="105" t="str">
        <f>+'4 MAPA CALOR INHERENTE'!D22</f>
        <v/>
      </c>
      <c r="G22" s="74" t="str">
        <f>+'4 MAPA CALOR INHERENTE'!E22</f>
        <v/>
      </c>
      <c r="H22" s="104">
        <f>+'5 VALORACIÓN DEL CONTROL'!T91</f>
        <v>0.44999999999999996</v>
      </c>
      <c r="I22" s="75" t="str">
        <f>+'5 VALORACIÓN DEL CONTROL'!U91</f>
        <v/>
      </c>
      <c r="J22" s="105" t="str">
        <f t="shared" si="3"/>
        <v>Media</v>
      </c>
      <c r="K22" s="105" t="str">
        <f t="shared" si="4"/>
        <v/>
      </c>
      <c r="L22" s="74" t="b">
        <f t="shared" si="5"/>
        <v>0</v>
      </c>
      <c r="M22" s="74" t="b">
        <f t="shared" si="0"/>
        <v>0</v>
      </c>
      <c r="N22" s="74" t="b">
        <f t="shared" si="1"/>
        <v>0</v>
      </c>
      <c r="O22" s="190"/>
      <c r="P22" s="74">
        <f t="shared" si="2"/>
        <v>0</v>
      </c>
      <c r="Q22" s="190"/>
      <c r="R22" s="190"/>
      <c r="S22" s="191"/>
      <c r="T22" s="191"/>
      <c r="U22" s="190"/>
      <c r="V22" s="190"/>
      <c r="W22" s="190"/>
      <c r="X22" s="190"/>
      <c r="Y22" s="190"/>
      <c r="Z22" s="190"/>
      <c r="AA22" s="76"/>
      <c r="AB22" s="76"/>
      <c r="AC22" s="97"/>
      <c r="AD22" s="97"/>
      <c r="AO22" s="72"/>
      <c r="AP22" s="99"/>
      <c r="AQ22" s="99"/>
      <c r="AR22" s="99"/>
      <c r="AS22" s="99"/>
      <c r="AT22" s="99"/>
      <c r="AU22" s="99"/>
      <c r="AV22" s="80"/>
      <c r="AW22" s="72"/>
      <c r="AX22" s="72"/>
    </row>
    <row r="23" spans="1:50" ht="93" customHeight="1" x14ac:dyDescent="0.2">
      <c r="A23" s="73" t="str">
        <f>'2 CONTEXTO E IDENTIFICACIÓN'!A23</f>
        <v>R15</v>
      </c>
      <c r="B23" s="74" t="str">
        <f>+'2 CONTEXTO E IDENTIFICACIÓN'!J23</f>
        <v xml:space="preserve"> por a causa de </v>
      </c>
      <c r="C23" s="110" t="str">
        <f>+'3 PROBABIL E IMPACTO INHERENTE'!E23</f>
        <v/>
      </c>
      <c r="D23" s="110" t="str">
        <f>+'3 PROBABIL E IMPACTO INHERENTE'!M23</f>
        <v/>
      </c>
      <c r="E23" s="105" t="str">
        <f>+'4 MAPA CALOR INHERENTE'!C23</f>
        <v/>
      </c>
      <c r="F23" s="105" t="str">
        <f>+'4 MAPA CALOR INHERENTE'!D23</f>
        <v/>
      </c>
      <c r="G23" s="74" t="str">
        <f>+'4 MAPA CALOR INHERENTE'!E23</f>
        <v/>
      </c>
      <c r="H23" s="104">
        <f>+'5 VALORACIÓN DEL CONTROL'!T97</f>
        <v>0.44999999999999996</v>
      </c>
      <c r="I23" s="75">
        <f>+'5 VALORACIÓN DEL CONTROL'!U97</f>
        <v>0</v>
      </c>
      <c r="J23" s="105" t="str">
        <f t="shared" si="3"/>
        <v>Media</v>
      </c>
      <c r="K23" s="105" t="str">
        <f t="shared" si="4"/>
        <v/>
      </c>
      <c r="L23" s="74" t="b">
        <f t="shared" si="5"/>
        <v>0</v>
      </c>
      <c r="M23" s="74" t="b">
        <f t="shared" si="0"/>
        <v>0</v>
      </c>
      <c r="N23" s="74" t="b">
        <f t="shared" si="1"/>
        <v>0</v>
      </c>
      <c r="O23" s="190"/>
      <c r="P23" s="74">
        <f t="shared" si="2"/>
        <v>0</v>
      </c>
      <c r="Q23" s="190"/>
      <c r="R23" s="190"/>
      <c r="S23" s="191"/>
      <c r="T23" s="191"/>
      <c r="U23" s="190"/>
      <c r="V23" s="190"/>
      <c r="W23" s="190"/>
      <c r="X23" s="190"/>
      <c r="Y23" s="190"/>
      <c r="Z23" s="190"/>
      <c r="AA23" s="76"/>
      <c r="AB23" s="76"/>
      <c r="AC23" s="97"/>
      <c r="AD23" s="97"/>
      <c r="AO23" s="72"/>
      <c r="AP23" s="93"/>
      <c r="AQ23" s="93"/>
      <c r="AR23" s="93"/>
      <c r="AS23" s="93"/>
      <c r="AT23" s="93"/>
      <c r="AU23" s="93"/>
      <c r="AV23" s="80"/>
      <c r="AW23" s="72"/>
      <c r="AX23" s="72"/>
    </row>
    <row r="24" spans="1:50" ht="93" customHeight="1" x14ac:dyDescent="0.2">
      <c r="A24" s="73" t="str">
        <f>'2 CONTEXTO E IDENTIFICACIÓN'!A24</f>
        <v>R16</v>
      </c>
      <c r="B24" s="74" t="str">
        <f>+'2 CONTEXTO E IDENTIFICACIÓN'!J24</f>
        <v xml:space="preserve"> por a causa de </v>
      </c>
      <c r="C24" s="110" t="str">
        <f>+'3 PROBABIL E IMPACTO INHERENTE'!E24</f>
        <v/>
      </c>
      <c r="D24" s="110" t="str">
        <f>+'3 PROBABIL E IMPACTO INHERENTE'!M24</f>
        <v/>
      </c>
      <c r="E24" s="105" t="str">
        <f>+'4 MAPA CALOR INHERENTE'!C24</f>
        <v/>
      </c>
      <c r="F24" s="105" t="str">
        <f>+'4 MAPA CALOR INHERENTE'!D24</f>
        <v/>
      </c>
      <c r="G24" s="74" t="str">
        <f>+'4 MAPA CALOR INHERENTE'!E24</f>
        <v/>
      </c>
      <c r="H24" s="104">
        <f>+'5 VALORACIÓN DEL CONTROL'!T103</f>
        <v>0.44999999999999996</v>
      </c>
      <c r="I24" s="75">
        <f>+'5 VALORACIÓN DEL CONTROL'!U103</f>
        <v>0</v>
      </c>
      <c r="J24" s="105" t="str">
        <f t="shared" si="3"/>
        <v>Media</v>
      </c>
      <c r="K24" s="105" t="str">
        <f t="shared" si="4"/>
        <v/>
      </c>
      <c r="L24" s="74" t="b">
        <f t="shared" si="5"/>
        <v>0</v>
      </c>
      <c r="M24" s="74" t="b">
        <f t="shared" si="0"/>
        <v>0</v>
      </c>
      <c r="N24" s="74" t="b">
        <f t="shared" si="1"/>
        <v>0</v>
      </c>
      <c r="O24" s="190"/>
      <c r="P24" s="74">
        <f t="shared" si="2"/>
        <v>0</v>
      </c>
      <c r="Q24" s="190"/>
      <c r="R24" s="190"/>
      <c r="S24" s="191"/>
      <c r="T24" s="191"/>
      <c r="U24" s="190"/>
      <c r="V24" s="190"/>
      <c r="W24" s="190"/>
      <c r="X24" s="190"/>
      <c r="Y24" s="190"/>
      <c r="Z24" s="190"/>
      <c r="AA24" s="76"/>
      <c r="AB24" s="76"/>
      <c r="AO24" s="72"/>
      <c r="AP24" s="93"/>
      <c r="AQ24" s="93"/>
      <c r="AR24" s="93"/>
      <c r="AS24" s="93"/>
      <c r="AT24" s="93"/>
      <c r="AU24" s="93"/>
      <c r="AV24" s="80"/>
      <c r="AW24" s="72"/>
      <c r="AX24" s="72"/>
    </row>
    <row r="25" spans="1:50" ht="93" customHeight="1" x14ac:dyDescent="0.25">
      <c r="A25" s="73" t="str">
        <f>'2 CONTEXTO E IDENTIFICACIÓN'!A25</f>
        <v>R17</v>
      </c>
      <c r="B25" s="74" t="str">
        <f>+'2 CONTEXTO E IDENTIFICACIÓN'!J25</f>
        <v xml:space="preserve"> por a causa de </v>
      </c>
      <c r="C25" s="110" t="str">
        <f>+'3 PROBABIL E IMPACTO INHERENTE'!E25</f>
        <v/>
      </c>
      <c r="D25" s="110" t="str">
        <f>+'3 PROBABIL E IMPACTO INHERENTE'!M25</f>
        <v/>
      </c>
      <c r="E25" s="105" t="str">
        <f>+'4 MAPA CALOR INHERENTE'!C25</f>
        <v/>
      </c>
      <c r="F25" s="105" t="str">
        <f>+'4 MAPA CALOR INHERENTE'!D25</f>
        <v/>
      </c>
      <c r="G25" s="74" t="str">
        <f>+'4 MAPA CALOR INHERENTE'!E25</f>
        <v/>
      </c>
      <c r="H25" s="104">
        <f>+'5 VALORACIÓN DEL CONTROL'!T109</f>
        <v>0.44999999999999996</v>
      </c>
      <c r="I25" s="75">
        <f>+'5 VALORACIÓN DEL CONTROL'!U109</f>
        <v>0</v>
      </c>
      <c r="J25" s="105" t="str">
        <f t="shared" si="3"/>
        <v>Media</v>
      </c>
      <c r="K25" s="105" t="str">
        <f t="shared" si="4"/>
        <v/>
      </c>
      <c r="L25" s="74" t="b">
        <f t="shared" si="5"/>
        <v>0</v>
      </c>
      <c r="M25" s="74" t="b">
        <f t="shared" si="0"/>
        <v>0</v>
      </c>
      <c r="N25" s="74" t="b">
        <f t="shared" si="1"/>
        <v>0</v>
      </c>
      <c r="O25" s="190"/>
      <c r="P25" s="74">
        <f t="shared" si="2"/>
        <v>0</v>
      </c>
      <c r="Q25" s="190"/>
      <c r="R25" s="190"/>
      <c r="S25" s="191"/>
      <c r="T25" s="191"/>
      <c r="U25" s="190"/>
      <c r="V25" s="190"/>
      <c r="W25" s="190"/>
      <c r="X25" s="190"/>
      <c r="Y25" s="190"/>
      <c r="Z25" s="190"/>
      <c r="AA25" s="76"/>
      <c r="AB25" s="76"/>
    </row>
    <row r="26" spans="1:50" ht="93" customHeight="1" x14ac:dyDescent="0.25">
      <c r="A26" s="73" t="str">
        <f>'2 CONTEXTO E IDENTIFICACIÓN'!A26</f>
        <v>R18</v>
      </c>
      <c r="B26" s="74" t="str">
        <f>+'2 CONTEXTO E IDENTIFICACIÓN'!J26</f>
        <v xml:space="preserve"> por a causa de </v>
      </c>
      <c r="C26" s="110" t="str">
        <f>+'3 PROBABIL E IMPACTO INHERENTE'!E26</f>
        <v/>
      </c>
      <c r="D26" s="110" t="str">
        <f>+'3 PROBABIL E IMPACTO INHERENTE'!M26</f>
        <v/>
      </c>
      <c r="E26" s="105" t="str">
        <f>+'4 MAPA CALOR INHERENTE'!C26</f>
        <v/>
      </c>
      <c r="F26" s="105" t="str">
        <f>+'4 MAPA CALOR INHERENTE'!D26</f>
        <v/>
      </c>
      <c r="G26" s="74" t="str">
        <f>+'4 MAPA CALOR INHERENTE'!E26</f>
        <v/>
      </c>
      <c r="H26" s="104">
        <f>+'5 VALORACIÓN DEL CONTROL'!T115</f>
        <v>0.44999999999999996</v>
      </c>
      <c r="I26" s="75">
        <f>+'5 VALORACIÓN DEL CONTROL'!U115</f>
        <v>0</v>
      </c>
      <c r="J26" s="105" t="str">
        <f t="shared" si="3"/>
        <v>Media</v>
      </c>
      <c r="K26" s="105" t="str">
        <f t="shared" si="4"/>
        <v/>
      </c>
      <c r="L26" s="74" t="b">
        <f t="shared" si="5"/>
        <v>0</v>
      </c>
      <c r="M26" s="74" t="b">
        <f t="shared" si="0"/>
        <v>0</v>
      </c>
      <c r="N26" s="74" t="b">
        <f t="shared" si="1"/>
        <v>0</v>
      </c>
      <c r="O26" s="190"/>
      <c r="P26" s="74">
        <f t="shared" si="2"/>
        <v>0</v>
      </c>
      <c r="Q26" s="190"/>
      <c r="R26" s="190"/>
      <c r="S26" s="191"/>
      <c r="T26" s="191"/>
      <c r="U26" s="190"/>
      <c r="V26" s="190"/>
      <c r="W26" s="190"/>
      <c r="X26" s="190"/>
      <c r="Y26" s="190"/>
      <c r="Z26" s="190"/>
      <c r="AA26" s="76"/>
      <c r="AB26" s="76"/>
    </row>
    <row r="27" spans="1:50" ht="93" customHeight="1" x14ac:dyDescent="0.25">
      <c r="A27" s="73" t="str">
        <f>'2 CONTEXTO E IDENTIFICACIÓN'!A27</f>
        <v>R19</v>
      </c>
      <c r="B27" s="74" t="str">
        <f>+'2 CONTEXTO E IDENTIFICACIÓN'!J27</f>
        <v xml:space="preserve"> por a causa de </v>
      </c>
      <c r="C27" s="110" t="str">
        <f>+'3 PROBABIL E IMPACTO INHERENTE'!E27</f>
        <v/>
      </c>
      <c r="D27" s="110" t="str">
        <f>+'3 PROBABIL E IMPACTO INHERENTE'!M27</f>
        <v/>
      </c>
      <c r="E27" s="105" t="str">
        <f>+'4 MAPA CALOR INHERENTE'!C27</f>
        <v/>
      </c>
      <c r="F27" s="105" t="str">
        <f>+'4 MAPA CALOR INHERENTE'!D27</f>
        <v/>
      </c>
      <c r="G27" s="74" t="str">
        <f>+'4 MAPA CALOR INHERENTE'!E27</f>
        <v/>
      </c>
      <c r="H27" s="104">
        <f>+'5 VALORACIÓN DEL CONTROL'!T121</f>
        <v>0.6</v>
      </c>
      <c r="I27" s="75">
        <f>+'5 VALORACIÓN DEL CONTROL'!U121</f>
        <v>0</v>
      </c>
      <c r="J27" s="105" t="str">
        <f t="shared" si="3"/>
        <v>Media</v>
      </c>
      <c r="K27" s="105" t="str">
        <f t="shared" si="4"/>
        <v/>
      </c>
      <c r="L27" s="74" t="b">
        <f t="shared" si="5"/>
        <v>0</v>
      </c>
      <c r="M27" s="74" t="b">
        <f t="shared" si="0"/>
        <v>0</v>
      </c>
      <c r="N27" s="74" t="b">
        <f t="shared" si="1"/>
        <v>0</v>
      </c>
      <c r="O27" s="190"/>
      <c r="P27" s="74">
        <f t="shared" si="2"/>
        <v>0</v>
      </c>
      <c r="Q27" s="190"/>
      <c r="R27" s="190"/>
      <c r="S27" s="191"/>
      <c r="T27" s="191"/>
      <c r="U27" s="190"/>
      <c r="V27" s="190"/>
      <c r="W27" s="190"/>
      <c r="X27" s="190"/>
      <c r="Y27" s="190"/>
      <c r="Z27" s="190"/>
      <c r="AA27" s="76"/>
      <c r="AB27" s="76"/>
    </row>
    <row r="28" spans="1:50" ht="93" customHeight="1" x14ac:dyDescent="0.25">
      <c r="A28" s="73" t="str">
        <f>'2 CONTEXTO E IDENTIFICACIÓN'!A28</f>
        <v>R20</v>
      </c>
      <c r="B28" s="74" t="str">
        <f>+'2 CONTEXTO E IDENTIFICACIÓN'!J28</f>
        <v xml:space="preserve"> por a causa de </v>
      </c>
      <c r="C28" s="110" t="str">
        <f>+'3 PROBABIL E IMPACTO INHERENTE'!E28</f>
        <v/>
      </c>
      <c r="D28" s="110" t="str">
        <f>+'3 PROBABIL E IMPACTO INHERENTE'!M28</f>
        <v/>
      </c>
      <c r="E28" s="105" t="str">
        <f>+'4 MAPA CALOR INHERENTE'!C28</f>
        <v/>
      </c>
      <c r="F28" s="105" t="str">
        <f>+'4 MAPA CALOR INHERENTE'!D28</f>
        <v/>
      </c>
      <c r="G28" s="74" t="str">
        <f>+'4 MAPA CALOR INHERENTE'!E28</f>
        <v/>
      </c>
      <c r="H28" s="104">
        <f>+'5 VALORACIÓN DEL CONTROL'!T127</f>
        <v>0.44999999999999996</v>
      </c>
      <c r="I28" s="75">
        <f>+'5 VALORACIÓN DEL CONTROL'!U127</f>
        <v>0</v>
      </c>
      <c r="J28" s="105" t="str">
        <f t="shared" si="3"/>
        <v>Media</v>
      </c>
      <c r="K28" s="105" t="str">
        <f t="shared" si="4"/>
        <v/>
      </c>
      <c r="L28" s="74" t="b">
        <f t="shared" si="5"/>
        <v>0</v>
      </c>
      <c r="M28" s="74" t="b">
        <f t="shared" si="0"/>
        <v>0</v>
      </c>
      <c r="N28" s="74" t="b">
        <f t="shared" si="1"/>
        <v>0</v>
      </c>
      <c r="O28" s="190"/>
      <c r="P28" s="74">
        <f t="shared" si="2"/>
        <v>0</v>
      </c>
      <c r="Q28" s="190"/>
      <c r="R28" s="190"/>
      <c r="S28" s="191"/>
      <c r="T28" s="191"/>
      <c r="U28" s="190"/>
      <c r="V28" s="190"/>
      <c r="W28" s="190"/>
      <c r="X28" s="190"/>
      <c r="Y28" s="190"/>
      <c r="Z28" s="190"/>
      <c r="AA28" s="76"/>
      <c r="AB28" s="76"/>
    </row>
    <row r="29" spans="1:50" ht="14.45" customHeight="1" x14ac:dyDescent="0.25">
      <c r="B29" s="56"/>
      <c r="C29" s="56"/>
      <c r="D29" s="56"/>
      <c r="G29" s="56"/>
      <c r="I29" s="56"/>
      <c r="L29" s="56"/>
      <c r="M29" s="56"/>
      <c r="N29" s="56"/>
      <c r="O29" s="56"/>
      <c r="P29" s="56"/>
      <c r="Q29" s="56"/>
      <c r="R29" s="56"/>
      <c r="S29" s="111"/>
      <c r="T29" s="111"/>
      <c r="U29" s="56"/>
      <c r="V29" s="56"/>
      <c r="W29" s="56"/>
      <c r="X29" s="56"/>
      <c r="Y29" s="56"/>
      <c r="Z29" s="56"/>
      <c r="AA29" s="56"/>
      <c r="AB29" s="56"/>
      <c r="AM29" s="61"/>
      <c r="AN29" s="61"/>
      <c r="AO29" s="61"/>
      <c r="AP29" s="61"/>
      <c r="AQ29" s="61"/>
      <c r="AR29" s="56"/>
      <c r="AS29" s="56"/>
      <c r="AT29" s="56"/>
      <c r="AU29" s="56"/>
      <c r="AV29" s="56"/>
    </row>
    <row r="30" spans="1:50" ht="39" customHeight="1" x14ac:dyDescent="0.25">
      <c r="B30" s="56"/>
      <c r="C30" s="56"/>
      <c r="D30" s="56"/>
      <c r="G30" s="56"/>
      <c r="I30" s="56"/>
      <c r="L30" s="56"/>
      <c r="M30" s="56"/>
      <c r="N30" s="56"/>
      <c r="O30" s="56"/>
      <c r="P30" s="56"/>
      <c r="Q30" s="56"/>
      <c r="R30" s="56"/>
      <c r="S30" s="111"/>
      <c r="T30" s="111"/>
      <c r="U30" s="56"/>
      <c r="V30" s="56"/>
      <c r="W30" s="56"/>
      <c r="X30" s="56"/>
      <c r="Y30" s="56"/>
      <c r="Z30" s="56"/>
      <c r="AA30" s="56"/>
      <c r="AB30" s="56"/>
      <c r="AM30" s="61"/>
      <c r="AN30" s="61"/>
      <c r="AO30" s="61"/>
      <c r="AP30" s="61"/>
      <c r="AQ30" s="61"/>
      <c r="AR30" s="56"/>
      <c r="AS30" s="56"/>
      <c r="AT30" s="56"/>
      <c r="AU30" s="56"/>
      <c r="AV30" s="56"/>
    </row>
    <row r="31" spans="1:50" ht="19.5" customHeight="1" x14ac:dyDescent="0.25">
      <c r="B31" s="56"/>
      <c r="C31" s="56"/>
      <c r="D31" s="56"/>
      <c r="G31" s="56"/>
      <c r="I31" s="56"/>
      <c r="L31" s="56"/>
      <c r="M31" s="56"/>
      <c r="N31" s="56"/>
      <c r="O31" s="56"/>
      <c r="P31" s="56"/>
      <c r="Q31" s="56"/>
      <c r="R31" s="56"/>
      <c r="S31" s="111"/>
      <c r="T31" s="111"/>
      <c r="U31" s="56"/>
      <c r="V31" s="56"/>
      <c r="W31" s="56"/>
      <c r="X31" s="56"/>
      <c r="Y31" s="56"/>
      <c r="Z31" s="56"/>
      <c r="AA31" s="56"/>
      <c r="AB31" s="56"/>
      <c r="AM31" s="61"/>
      <c r="AN31" s="61"/>
      <c r="AO31" s="61"/>
      <c r="AP31" s="61"/>
      <c r="AQ31" s="61"/>
      <c r="AR31" s="56"/>
      <c r="AS31" s="56"/>
      <c r="AT31" s="56"/>
      <c r="AU31" s="56"/>
      <c r="AV31" s="56"/>
    </row>
    <row r="32" spans="1:50" ht="19.5" customHeight="1" x14ac:dyDescent="0.25">
      <c r="B32" s="56"/>
      <c r="C32" s="56"/>
      <c r="D32" s="56"/>
      <c r="G32" s="56"/>
      <c r="I32" s="56"/>
      <c r="L32" s="56"/>
      <c r="M32" s="56"/>
      <c r="N32" s="56"/>
      <c r="O32" s="56"/>
      <c r="P32" s="56"/>
      <c r="Q32" s="56"/>
      <c r="R32" s="56"/>
      <c r="S32" s="111"/>
      <c r="T32" s="111"/>
      <c r="U32" s="56"/>
      <c r="V32" s="56"/>
      <c r="W32" s="56"/>
      <c r="X32" s="56"/>
      <c r="Y32" s="56"/>
      <c r="Z32" s="56"/>
      <c r="AA32" s="56"/>
      <c r="AB32" s="56"/>
      <c r="AM32" s="61"/>
      <c r="AN32" s="61"/>
      <c r="AO32" s="61"/>
      <c r="AP32" s="61"/>
      <c r="AQ32" s="61"/>
      <c r="AR32" s="56"/>
      <c r="AS32" s="56"/>
      <c r="AT32" s="56"/>
      <c r="AU32" s="56"/>
      <c r="AV32" s="56"/>
    </row>
    <row r="33" spans="5:43" s="56" customFormat="1" ht="19.5" customHeight="1" x14ac:dyDescent="0.25">
      <c r="E33" s="106"/>
      <c r="F33" s="106"/>
      <c r="H33" s="61"/>
      <c r="J33" s="106"/>
      <c r="K33" s="106"/>
      <c r="S33" s="111"/>
      <c r="T33" s="111"/>
      <c r="AM33" s="61"/>
      <c r="AN33" s="61"/>
      <c r="AO33" s="61"/>
      <c r="AP33" s="61"/>
      <c r="AQ33" s="61"/>
    </row>
    <row r="34" spans="5:43" s="56" customFormat="1" ht="19.5" customHeight="1" x14ac:dyDescent="0.25">
      <c r="E34" s="106"/>
      <c r="F34" s="106"/>
      <c r="H34" s="61"/>
      <c r="J34" s="106"/>
      <c r="K34" s="106"/>
      <c r="S34" s="111"/>
      <c r="T34" s="111"/>
      <c r="AM34" s="61"/>
      <c r="AN34" s="61"/>
      <c r="AO34" s="61"/>
      <c r="AP34" s="61"/>
      <c r="AQ34" s="61"/>
    </row>
    <row r="35" spans="5:43" s="56" customFormat="1" ht="19.5" customHeight="1" x14ac:dyDescent="0.25">
      <c r="E35" s="106"/>
      <c r="F35" s="106"/>
      <c r="H35" s="61"/>
      <c r="J35" s="106"/>
      <c r="K35" s="106"/>
      <c r="S35" s="111"/>
      <c r="T35" s="111"/>
      <c r="AM35" s="61"/>
      <c r="AN35" s="61"/>
      <c r="AO35" s="61"/>
      <c r="AP35" s="61"/>
      <c r="AQ35" s="61"/>
    </row>
  </sheetData>
  <sheetProtection sheet="1" formatCells="0" formatColumns="0" formatRows="0" sort="0" autoFilter="0" pivotTables="0"/>
  <dataConsolidate/>
  <mergeCells count="10">
    <mergeCell ref="AC9:AC13"/>
    <mergeCell ref="E7:G7"/>
    <mergeCell ref="AF5:AJ5"/>
    <mergeCell ref="A1:A2"/>
    <mergeCell ref="B1:B2"/>
    <mergeCell ref="J7:L7"/>
    <mergeCell ref="U7:W7"/>
    <mergeCell ref="Q7:T7"/>
    <mergeCell ref="B4:D4"/>
    <mergeCell ref="B5:D5"/>
  </mergeCells>
  <conditionalFormatting sqref="E9:E28">
    <cfRule type="cellIs" dxfId="31" priority="6" operator="equal">
      <formula>$AE$13</formula>
    </cfRule>
    <cfRule type="cellIs" dxfId="30" priority="7" operator="equal">
      <formula>$AE$12</formula>
    </cfRule>
    <cfRule type="cellIs" dxfId="29" priority="8" operator="equal">
      <formula>$AE$11</formula>
    </cfRule>
    <cfRule type="cellIs" dxfId="28" priority="9" operator="equal">
      <formula>$AE$10</formula>
    </cfRule>
    <cfRule type="cellIs" dxfId="27" priority="10" operator="equal">
      <formula>$AE$9</formula>
    </cfRule>
  </conditionalFormatting>
  <conditionalFormatting sqref="F9:F28">
    <cfRule type="cellIs" dxfId="26" priority="1" operator="equal">
      <formula>$AF$8</formula>
    </cfRule>
    <cfRule type="cellIs" dxfId="25" priority="2" operator="equal">
      <formula>$AG$8</formula>
    </cfRule>
    <cfRule type="cellIs" dxfId="24" priority="3" operator="equal">
      <formula>$AH$8</formula>
    </cfRule>
    <cfRule type="cellIs" dxfId="23" priority="4" operator="equal">
      <formula>$AI$8</formula>
    </cfRule>
    <cfRule type="cellIs" dxfId="22" priority="5" operator="equal">
      <formula>$AJ$8</formula>
    </cfRule>
  </conditionalFormatting>
  <conditionalFormatting sqref="G9:G28">
    <cfRule type="cellIs" dxfId="21" priority="11" operator="equal">
      <formula>$AF$16</formula>
    </cfRule>
    <cfRule type="cellIs" dxfId="20" priority="12" operator="equal">
      <formula>$AF$17</formula>
    </cfRule>
    <cfRule type="cellIs" dxfId="19" priority="13" operator="equal">
      <formula>$AF$18</formula>
    </cfRule>
    <cfRule type="cellIs" dxfId="18" priority="14" operator="equal">
      <formula>$AF$19</formula>
    </cfRule>
  </conditionalFormatting>
  <conditionalFormatting sqref="I9:J28">
    <cfRule type="cellIs" dxfId="17" priority="15" operator="equal">
      <formula>$AE$13</formula>
    </cfRule>
    <cfRule type="cellIs" dxfId="16" priority="16" operator="equal">
      <formula>$AE$12</formula>
    </cfRule>
    <cfRule type="cellIs" dxfId="15" priority="17" operator="equal">
      <formula>$AE$11</formula>
    </cfRule>
    <cfRule type="cellIs" dxfId="14" priority="18" operator="equal">
      <formula>$AE$10</formula>
    </cfRule>
    <cfRule type="cellIs" dxfId="13" priority="19" operator="equal">
      <formula>$AE$9</formula>
    </cfRule>
  </conditionalFormatting>
  <conditionalFormatting sqref="K9:K28">
    <cfRule type="cellIs" dxfId="12" priority="20" operator="equal">
      <formula>$AF$8</formula>
    </cfRule>
    <cfRule type="cellIs" dxfId="11" priority="21" operator="equal">
      <formula>$AG$8</formula>
    </cfRule>
    <cfRule type="cellIs" dxfId="10" priority="22" operator="equal">
      <formula>$AH$8</formula>
    </cfRule>
    <cfRule type="cellIs" dxfId="9" priority="23" operator="equal">
      <formula>$AI$8</formula>
    </cfRule>
    <cfRule type="cellIs" dxfId="8" priority="24" operator="equal">
      <formula>$AJ$8</formula>
    </cfRule>
  </conditionalFormatting>
  <conditionalFormatting sqref="L9:L28">
    <cfRule type="cellIs" dxfId="7" priority="30" operator="equal">
      <formula>$AF$16</formula>
    </cfRule>
    <cfRule type="cellIs" dxfId="6" priority="31" operator="equal">
      <formula>$AF$17</formula>
    </cfRule>
    <cfRule type="cellIs" dxfId="5" priority="32" operator="equal">
      <formula>$AF$18</formula>
    </cfRule>
    <cfRule type="cellIs" dxfId="4" priority="33" operator="equal">
      <formula>$AF$19</formula>
    </cfRule>
  </conditionalFormatting>
  <dataValidations disablePrompts="1" count="4">
    <dataValidation type="list" allowBlank="1" showInputMessage="1" showErrorMessage="1" sqref="JP9:JV16" xr:uid="{00000000-0002-0000-08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O8" xr:uid="{00000000-0002-0000-0800-000001000000}"/>
    <dataValidation allowBlank="1" showInputMessage="1" showErrorMessage="1" prompt="Es la materialización del riesgo y las consecuencias de su aparición. Su escala es: 5 bajo impacto, 10 medio, 20 alto impacto._x000a_" sqref="JP8:JV8" xr:uid="{00000000-0002-0000-0800-000002000000}"/>
    <dataValidation type="list" allowBlank="1" showInputMessage="1" showErrorMessage="1" sqref="O9:O28" xr:uid="{00000000-0002-0000-0800-000003000000}">
      <formula1>INDIRECT($N9)</formula1>
    </dataValidation>
  </dataValidations>
  <printOptions horizontalCentered="1" verticalCentered="1"/>
  <pageMargins left="0.31496062992125984" right="0.27559055118110237" top="1.009469696969697" bottom="1.1448863636363635" header="0" footer="0"/>
  <pageSetup paperSize="5" scale="37" orientation="landscape" r:id="rId1"/>
  <headerFooter alignWithMargins="0">
    <oddHeader>&amp;C&amp;"-,Negrita"&amp;K04-023
MATRIZ INTEGRAL DE RIESGOS&amp;R&amp;G</oddHeader>
    <oddFooter>&amp;L&amp;8Dirección: Calle 24A No. 59-42 Torre 4 Piso 3 
Centro Empresarial Sarmiento Angulo
Conmutador: (+601) 307 8038
Matriz de propiedad y autoría de: Olga Yaneth Aragón Sánchez
&amp;R[Página] de &amp;N
FOR-GMI-121-038 
27/01/2026 Version: 07</oddFooter>
  </headerFooter>
  <colBreaks count="1" manualBreakCount="1">
    <brk id="27" max="1048575" man="1"/>
  </col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800-000004000000}">
          <x14:formula1>
            <xm:f>'11 FORMULAS'!$W$3:$W$6</xm:f>
          </x14:formula1>
          <xm:sqref>Z9:Z28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4D2EEEC4B4E74A87FC85627C51577C" ma:contentTypeVersion="18" ma:contentTypeDescription="Crear nuevo documento." ma:contentTypeScope="" ma:versionID="f6b903d6eaa4549956840f4e5a055564">
  <xsd:schema xmlns:xsd="http://www.w3.org/2001/XMLSchema" xmlns:xs="http://www.w3.org/2001/XMLSchema" xmlns:p="http://schemas.microsoft.com/office/2006/metadata/properties" xmlns:ns3="cadaebf9-c45c-4928-a835-b6d2640c562f" xmlns:ns4="eb8db8e2-9e38-4af2-b3f2-f3ede193e57b" targetNamespace="http://schemas.microsoft.com/office/2006/metadata/properties" ma:root="true" ma:fieldsID="e46afc2328b4dafc6fdb89274f8ecc2a" ns3:_="" ns4:_="">
    <xsd:import namespace="cadaebf9-c45c-4928-a835-b6d2640c562f"/>
    <xsd:import namespace="eb8db8e2-9e38-4af2-b3f2-f3ede193e57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aebf9-c45c-4928-a835-b6d2640c5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8db8e2-9e38-4af2-b3f2-f3ede193e57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adaebf9-c45c-4928-a835-b6d2640c562f" xsi:nil="true"/>
  </documentManagement>
</p:properties>
</file>

<file path=customXml/itemProps1.xml><?xml version="1.0" encoding="utf-8"?>
<ds:datastoreItem xmlns:ds="http://schemas.openxmlformats.org/officeDocument/2006/customXml" ds:itemID="{54E8C36A-3A29-4C39-A3AE-76FAE99464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aebf9-c45c-4928-a835-b6d2640c562f"/>
    <ds:schemaRef ds:uri="eb8db8e2-9e38-4af2-b3f2-f3ede193e5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957C31-191E-418B-87E7-1B7431F1D449}">
  <ds:schemaRefs>
    <ds:schemaRef ds:uri="http://schemas.microsoft.com/sharepoint/v3/contenttype/forms"/>
  </ds:schemaRefs>
</ds:datastoreItem>
</file>

<file path=customXml/itemProps3.xml><?xml version="1.0" encoding="utf-8"?>
<ds:datastoreItem xmlns:ds="http://schemas.openxmlformats.org/officeDocument/2006/customXml" ds:itemID="{A14D0167-1D94-443D-9441-36E43987C786}">
  <ds:schemaRefs>
    <ds:schemaRef ds:uri="http://schemas.microsoft.com/office/2006/metadata/properties"/>
    <ds:schemaRef ds:uri="http://schemas.microsoft.com/office/infopath/2007/PartnerControls"/>
    <ds:schemaRef ds:uri="cadaebf9-c45c-4928-a835-b6d2640c562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27</vt:i4>
      </vt:variant>
    </vt:vector>
  </HeadingPairs>
  <TitlesOfParts>
    <vt:vector size="37" baseType="lpstr">
      <vt:lpstr>1 INSTRUCTIVO</vt:lpstr>
      <vt:lpstr>2 CONTEXTO E IDENTIFICACIÓN</vt:lpstr>
      <vt:lpstr>11 FORMULAS</vt:lpstr>
      <vt:lpstr>3 PROBABIL E IMPACTO INHERENTE</vt:lpstr>
      <vt:lpstr>4 MAPA CALOR INHERENTE</vt:lpstr>
      <vt:lpstr>5 VALORACIÓN DEL CONTROL</vt:lpstr>
      <vt:lpstr>6 MAPA CALOR RESIDUAL</vt:lpstr>
      <vt:lpstr>7 MAPA CALOR INHEREN Y RESIDUAL</vt:lpstr>
      <vt:lpstr>8 MAPA RIESGOS</vt:lpstr>
      <vt:lpstr>9 RIESGO DEL PROCESO</vt:lpstr>
      <vt:lpstr>Afectación_Económica</vt:lpstr>
      <vt:lpstr>'3 PROBABIL E IMPACTO INHERENTE'!Área_de_impresión</vt:lpstr>
      <vt:lpstr>'4 MAPA CALOR INHERENTE'!Área_de_impresión</vt:lpstr>
      <vt:lpstr>'5 VALORACIÓN DEL CONTROL'!Área_de_impresión</vt:lpstr>
      <vt:lpstr>'7 MAPA CALOR INHEREN Y RESIDUAL'!Área_de_impresión</vt:lpstr>
      <vt:lpstr>'8 MAPA RIESGOS'!Área_de_impresión</vt:lpstr>
      <vt:lpstr>E_Relaciones_Laborales</vt:lpstr>
      <vt:lpstr>Ejecución_administración_de_procesos</vt:lpstr>
      <vt:lpstr>Evento_externo</vt:lpstr>
      <vt:lpstr>F_Usuarios_Productos_y_Prácticas_Organizacionales</vt:lpstr>
      <vt:lpstr>Fiscal</vt:lpstr>
      <vt:lpstr>G_Daños_Activos_Físicos</vt:lpstr>
      <vt:lpstr>Gestión</vt:lpstr>
      <vt:lpstr>Infraestructura</vt:lpstr>
      <vt:lpstr>Integridad_Pública_Corrupción</vt:lpstr>
      <vt:lpstr>Integridad_Pública_LA_FT_FP</vt:lpstr>
      <vt:lpstr>Reducir_mitigar_Transferir_Evitar</vt:lpstr>
      <vt:lpstr>Reputacional</vt:lpstr>
      <vt:lpstr>Requiere_Plan_de_Acción</vt:lpstr>
      <vt:lpstr>Seguridad_Información</vt:lpstr>
      <vt:lpstr>Talento_Humano</vt:lpstr>
      <vt:lpstr>Tecnología</vt:lpstr>
      <vt:lpstr>Tipo</vt:lpstr>
      <vt:lpstr>'2 CONTEXTO E IDENTIFICACIÓN'!Títulos_a_imprimir</vt:lpstr>
      <vt:lpstr>'3 PROBABIL E IMPACTO INHERENTE'!Títulos_a_imprimir</vt:lpstr>
      <vt:lpstr>'5 VALORACIÓN DEL CONTROL'!Títulos_a_imprimir</vt:lpstr>
      <vt:lpstr>Transacción_u_Operación_aplica_para_LA_FT_FP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Juan Gabriel Perez Tobaria</cp:lastModifiedBy>
  <cp:revision/>
  <cp:lastPrinted>2026-01-27T14:07:17Z</cp:lastPrinted>
  <dcterms:created xsi:type="dcterms:W3CDTF">2006-09-16T00:00:00Z</dcterms:created>
  <dcterms:modified xsi:type="dcterms:W3CDTF">2026-01-27T14:14:33Z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0x010100FD4D2EEEC4B4E74A87FC85627C51577C</vt:lpwstr>
  </property>
</Properties>
</file>