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dmedina\Downloads\"/>
    </mc:Choice>
  </mc:AlternateContent>
  <xr:revisionPtr revIDLastSave="0" documentId="13_ncr:1_{AE015194-7C39-4F6F-9DEB-D877E800F23C}" xr6:coauthVersionLast="47" xr6:coauthVersionMax="47" xr10:uidLastSave="{00000000-0000-0000-0000-000000000000}"/>
  <bookViews>
    <workbookView xWindow="-120" yWindow="-120" windowWidth="29040" windowHeight="15720" xr2:uid="{00000000-000D-0000-FFFF-FFFF00000000}"/>
  </bookViews>
  <sheets>
    <sheet name="GENERAL" sheetId="1" r:id="rId1"/>
    <sheet name="AGUA" sheetId="4" r:id="rId2"/>
    <sheet name="RESIDUOS" sheetId="5" r:id="rId3"/>
    <sheet name="ENERGIA" sheetId="6" r:id="rId4"/>
    <sheet name="PAPEL" sheetId="7" r:id="rId5"/>
    <sheet name="AIRE" sheetId="8" r:id="rId6"/>
    <sheet name="RUIDO" sheetId="12" r:id="rId7"/>
    <sheet name="POSCONSUMO" sheetId="13" r:id="rId8"/>
  </sheets>
  <definedNames>
    <definedName name="_xlnm.Print_Area" localSheetId="1">AGUA!$A$1:$N$32</definedName>
    <definedName name="_xlnm.Print_Area" localSheetId="5">AIRE!$A$1:$N$12</definedName>
    <definedName name="_xlnm.Print_Area" localSheetId="0">GENERAL!$A$1:$N$20</definedName>
    <definedName name="_xlnm.Print_Area" localSheetId="6">RUIDO!$A$1:$N$11</definedName>
    <definedName name="_xlnm.Print_Titles" localSheetId="5">AIRE!$1:$2</definedName>
    <definedName name="_xlnm.Print_Titles" localSheetId="3">ENERGIA!$1:$2</definedName>
    <definedName name="_xlnm.Print_Titles" localSheetId="0">GENERAL!$1:$2</definedName>
    <definedName name="_xlnm.Print_Titles" localSheetId="4">PAPEL!$1:$2</definedName>
    <definedName name="_xlnm.Print_Titles" localSheetId="2">RESIDUOS!$1:$2</definedName>
    <definedName name="_xlnm.Print_Titles" localSheetId="6">RUIDO!$1:$2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12" l="1"/>
  <c r="K8" i="13"/>
  <c r="K19" i="1"/>
  <c r="J9" i="8" l="1"/>
  <c r="K27" i="5" l="1"/>
  <c r="J10" i="6"/>
  <c r="I11" i="7"/>
  <c r="J12" i="4"/>
</calcChain>
</file>

<file path=xl/sharedStrings.xml><?xml version="1.0" encoding="utf-8"?>
<sst xmlns="http://schemas.openxmlformats.org/spreadsheetml/2006/main" count="758" uniqueCount="362">
  <si>
    <t>NORMAS EXTERNAS DEL ORDEN NACIONA, REGIONAL, Y LOCAL.</t>
  </si>
  <si>
    <t>No</t>
  </si>
  <si>
    <t>ASPECTO AMBIENTAL</t>
  </si>
  <si>
    <t>NORMA</t>
  </si>
  <si>
    <t>ENTIDAD QUE LA EXPIDE</t>
  </si>
  <si>
    <t>FECHA DE EXPEDICIÓN</t>
  </si>
  <si>
    <t>ARTICULO</t>
  </si>
  <si>
    <t>REQUISITOS</t>
  </si>
  <si>
    <t>APLICACIÓN</t>
  </si>
  <si>
    <t>PERIOCIDAD EVALUACIÓN CUMPLIMIENTO</t>
  </si>
  <si>
    <t xml:space="preserve">ESTADO  DE CUMPLIMIENTO </t>
  </si>
  <si>
    <t>% DE CUMPLIMIENTO</t>
  </si>
  <si>
    <t>FECHA 
VERIFICACIÓN</t>
  </si>
  <si>
    <t>ACCIONES PARA LOGRAR CUMPLIMIENTO</t>
  </si>
  <si>
    <t>FECHA PROPUESTA DE ACCIÓN</t>
  </si>
  <si>
    <t>Generales</t>
  </si>
  <si>
    <t>Constitución Política de 1991</t>
  </si>
  <si>
    <t>Asamblea Nacional Constituyente</t>
  </si>
  <si>
    <t>06 de julio de 1991</t>
  </si>
  <si>
    <t xml:space="preserve"> 8, 79 al 82 y  95 No 8</t>
  </si>
  <si>
    <t>Derechos colectivos y del ambiente</t>
  </si>
  <si>
    <t xml:space="preserve">Se tiene en cuenta como base constitucional en todos temas ambientales en los que participa la entidad.
</t>
  </si>
  <si>
    <t>anual</t>
  </si>
  <si>
    <t>Cumple</t>
  </si>
  <si>
    <t>Decreto  2811, Modificada por la Ley 1753 de 2015</t>
  </si>
  <si>
    <t>Presidencia de la Republica</t>
  </si>
  <si>
    <t>18 de diciembre de 1974</t>
  </si>
  <si>
    <t>3, 8, 32, 33, 34, 50 al 52, 74, 211 - 224 y 302</t>
  </si>
  <si>
    <t>Código de los Recursos Naturales Renovables y de Protección al Medio Ambiente</t>
  </si>
  <si>
    <t>Ley 99</t>
  </si>
  <si>
    <t>Congreso de la Republica</t>
  </si>
  <si>
    <t>22 de diciembre de 1993</t>
  </si>
  <si>
    <t>31, 64, 65,  69 y 70</t>
  </si>
  <si>
    <t>Organiza el Sistema Nacional Ambiental, SINA, y se dictan otras disposiciones: competencias Corporación y entes territoriales.</t>
  </si>
  <si>
    <t xml:space="preserve">
Se cumple con los lineamientos ambientales donde los funcionarios pueden gozar de un ambiente sano.</t>
  </si>
  <si>
    <t>Resolución 330</t>
  </si>
  <si>
    <t>Ministerio de Vivienda, ciudad y territorio</t>
  </si>
  <si>
    <t>08 de junio de 2017</t>
  </si>
  <si>
    <t xml:space="preserve"> 2, 3 y 5 al 19</t>
  </si>
  <si>
    <t>Reglamento Técnico para el Sector de Agua Potable y Saneamiento Básico (RAS) y se derogan las Resoluciones números 1096 de 2000, 0424 de 2001, 0668 de 2003, 1459 de 2005, 1447 de 2005 y 2320 de 2009.</t>
  </si>
  <si>
    <t>Debe contemplarse durante el diseño de sistemas de tratamiento o instalaciones de manejo de residuos, y en general cualquier aspecto del tema de agua potable y saneamiento básico por contratistas</t>
  </si>
  <si>
    <t>21 de julio de 2009</t>
  </si>
  <si>
    <t>5, 6, 7, 8, 9, 39, 40 y 42 - 49</t>
  </si>
  <si>
    <t>Por la cual se establece el procedimiento sancionatorio ambiental y se dictan otras disposiciones.</t>
  </si>
  <si>
    <t>Se tiene en cuenta todas responsabilidades ambientales para no cometer infracciones legales en materia ambiental</t>
  </si>
  <si>
    <t xml:space="preserve">Decreto 2041 </t>
  </si>
  <si>
    <t>15 de octubre de 2014</t>
  </si>
  <si>
    <t>2 al 9 y 13 al 27</t>
  </si>
  <si>
    <t>Sobre licencias ambientales.</t>
  </si>
  <si>
    <t>Para conocimiento en caso de requerirse el trámite de licencia ambiental para un proyecto, obra o actividad contemplada en la norma.</t>
  </si>
  <si>
    <t xml:space="preserve">Resolución 2400 </t>
  </si>
  <si>
    <t>Ministerio de trabajo y seguridad social</t>
  </si>
  <si>
    <t>22 de mayo de 1979</t>
  </si>
  <si>
    <t>63, 64 y 69</t>
  </si>
  <si>
    <t>Normas generales sobre riesgos físicos, químicos y biológicos en los establecimientos de trabajo</t>
  </si>
  <si>
    <t>Los funcionarios públicos y colaboradores tienen condiciones favorables en las áreas donde se labora y puestos de trabajo</t>
  </si>
  <si>
    <t xml:space="preserve">Decreto 2157 </t>
  </si>
  <si>
    <t>20 de diciembre de 2017</t>
  </si>
  <si>
    <t>Toda la norma</t>
  </si>
  <si>
    <t>Por medio del cual se adoptan directrices generales para la elaboración del plan de gestión del riesgo de desastres de las entidades públicas y privadas en el marco del artículo 42 de la ley 1523 de 2012.</t>
  </si>
  <si>
    <t>Actualmente la entidad  cuenta con el Plan de emergencia  donde identifica oportunidades de mejora para prevenir y/o afrontar situaciones de emergencias asegurando la integridad física de los servidores, contratistas, proveedores y visitantes evitando al Max pérdidas humanas y/o afectación al medio ambiente</t>
  </si>
  <si>
    <t>Servicios Públicos</t>
  </si>
  <si>
    <t>Ley 142</t>
  </si>
  <si>
    <t>11 de julio de 1994</t>
  </si>
  <si>
    <t>9, 12, 134, 135 y  152 - 158</t>
  </si>
  <si>
    <t>Derechos de los usuarios y deberes de usuarios del sector oficial, otras consideraciones.</t>
  </si>
  <si>
    <t>TOTAL DE CUMPLIMIENTO EN %</t>
  </si>
  <si>
    <t>NORMATIVIDAD APLICABLE AL RECURSO AGUA</t>
  </si>
  <si>
    <t xml:space="preserve">ESTADO  CUMPLIMIENTO </t>
  </si>
  <si>
    <t xml:space="preserve">Decreto 1575 </t>
  </si>
  <si>
    <t>Presidencia de la República</t>
  </si>
  <si>
    <t>09 de mayo de 2007</t>
  </si>
  <si>
    <t xml:space="preserve"> 1,2,3 y 10</t>
  </si>
  <si>
    <t>Por el cual se establece el Sistema para la Protección y Control de la Calidad del Agua para Consumo Humano.</t>
  </si>
  <si>
    <t xml:space="preserve">
*Responsabilidad de los usuarios: Mantener en condiciones sanitarias adecuadas las instalaciones de distribución y almacenamiento de agua para consumo humano.
*Mantener en adecuadas condiciones de operación la acometida y las redes internas domiciliarias para preservar la calidad del agua suministrada y de esta manera, ayudar a evitar problemas de salud pública.
*Los responsables del mantenimiento y conservación locativa, deberán realizar el lavado y desinfección de los tanques de almacenamiento de agua para consumo humano, como mínimo cada seis (6) meses.</t>
  </si>
  <si>
    <t>Semestral</t>
  </si>
  <si>
    <t>Ley 373</t>
  </si>
  <si>
    <t>11 de Junio de 1997</t>
  </si>
  <si>
    <t>1 al 6 y 11 al 12</t>
  </si>
  <si>
    <t>Formulación e implementación del Programa de Uso Eficiente y Ahorro del Agua.</t>
  </si>
  <si>
    <t xml:space="preserve">Se cuenta con Programa de Uso Eficiente y Ahorro del Agua </t>
  </si>
  <si>
    <t>Anual</t>
  </si>
  <si>
    <t>Se cumple</t>
  </si>
  <si>
    <t>Decreto 1076</t>
  </si>
  <si>
    <t>2.2.3.3.2.2</t>
  </si>
  <si>
    <t xml:space="preserve">Uso del agua para consumo humano y domestico
Adición del Decreto 3930 de 2010 - Art 10.
</t>
  </si>
  <si>
    <t>Se cumple con los requerimientos para el uso del agua para consumo de humano y domestico dentro de la entidad  bajo las siguientes actividades:
1. Bebida directa y preparación de alimentos para consumo inmediato.
2. Satisfacción de necesidades domésticas, individuales o colectivas, tales como higiene personal y limpieza de elementos, materiales o utensilios.
3. Preparación de alimentos en general y en especial los destinados a su comercialización o distribución, que no requieran elaboración.</t>
  </si>
  <si>
    <t>Decreto 3102</t>
  </si>
  <si>
    <t>30 de Diciembre de 1997</t>
  </si>
  <si>
    <t>2 y 6</t>
  </si>
  <si>
    <t>Usuarios del sector público deberán cambiar antes del 1 de Julio de 1999 los equipos, sistemas e implementos de alto consumo de agua por los de bajo consumo (NTC-920-1 o la que la modifique).</t>
  </si>
  <si>
    <t>Vertimientos</t>
  </si>
  <si>
    <t>Decreto 3930</t>
  </si>
  <si>
    <t>25 de octubre de 2010</t>
  </si>
  <si>
    <t>24, 25 y 38</t>
  </si>
  <si>
    <t>Prohibiciones en vertimientos,  actividades no permitidas y se asignan las obligaciones de los suscriptores y/o usuarios del prestador del servicio público domiciliario de alcantarillado</t>
  </si>
  <si>
    <t>La entidad cuenta con conexión a alcantarillado público con la empresa de acueducto y alcantarillado de Bogotá -EAAB, cumpliendo con los lineamientos requeridos.</t>
  </si>
  <si>
    <t>TOTAL CUMPLIMIENTO %</t>
  </si>
  <si>
    <t>NORMATIVIDAD APLICABLE A LA GESTIÓN DE LOS RESIDUOS</t>
  </si>
  <si>
    <t xml:space="preserve">ESTADO DE CUMPLIMIENTO </t>
  </si>
  <si>
    <t>Nuevo código de colores para la separación de residuos</t>
  </si>
  <si>
    <t xml:space="preserve"> Resolución 2184 </t>
  </si>
  <si>
    <t>Ministerio de ambiente y desarrollo sostenible</t>
  </si>
  <si>
    <t>26 de abril de 2016</t>
  </si>
  <si>
    <t>Por la cual se reglamenta el uso racional de bolsas plásticas y se adoptan otras disposiciones</t>
  </si>
  <si>
    <t>se establecen los códigos de colores para la separación de residuos sólidos en la fuente y se distribuyen en la entidad</t>
  </si>
  <si>
    <t>semestral</t>
  </si>
  <si>
    <t>Resolución 1344</t>
  </si>
  <si>
    <t>24 de diciembre de 2020</t>
  </si>
  <si>
    <t>Por la cual se adiciona un parágrafo al artículo 4 de la Resolución 2184 de 2184 de 2019 y se dictan otras disposiciones</t>
  </si>
  <si>
    <t>De acuerdo al régimen de transición de la norma, la Entidad progresivamente ha implementado el código de colores para la separación de residuos sólidos en la fuente.</t>
  </si>
  <si>
    <t>Parcialmente</t>
  </si>
  <si>
    <t>Residuos Sólidos Comunes</t>
  </si>
  <si>
    <t>Decreto 2981</t>
  </si>
  <si>
    <t>20 de Diciembre de 2013</t>
  </si>
  <si>
    <t>17, 18, 19, 20, 22, 24 y 25</t>
  </si>
  <si>
    <t>Obligaciones para usuarios del servicio de aseo para el almacenamiento y la presentación de los residuos sólidos, condiciones de recipientes.</t>
  </si>
  <si>
    <t>Se cumple con lo establecido frente al almacenamiento temporal, recolección y transporte interno de los residuos ordinarios, igualmente se han adelantado capacitaciones en manejo de los residuos y se cuenta con un plan de gestión de residuos ordinarios PGIRS</t>
  </si>
  <si>
    <t>Resolución 2309</t>
  </si>
  <si>
    <t>Ministerio de Salud</t>
  </si>
  <si>
    <t>24 de Febrero de 1986</t>
  </si>
  <si>
    <t>17, 18 y 19</t>
  </si>
  <si>
    <t>Condiciones para contratistas que manejen residuos especiales.</t>
  </si>
  <si>
    <t xml:space="preserve">Se cumple con la condiciones de almacenamiento, presentación de los residuos especiales y acciones en caso de emergencia, no se tiene contrato para darle la correcta disposición final de los residuos especiales generados
</t>
  </si>
  <si>
    <t>11, 20 y  21</t>
  </si>
  <si>
    <t>Obligaciones del generador</t>
  </si>
  <si>
    <t>29, 33, 34, 37, 38 y 39</t>
  </si>
  <si>
    <t>Condiciones de almacenamiento y presentación de los residuos</t>
  </si>
  <si>
    <t>62 y 63</t>
  </si>
  <si>
    <t>Acciones en caso de emergencia</t>
  </si>
  <si>
    <t xml:space="preserve">Resolución 754 </t>
  </si>
  <si>
    <t>Ministerio de vivienda, ciudad y territorio y el ministerio de ambiente y desarrollo sostenible</t>
  </si>
  <si>
    <t>25 de noviembre de 2014</t>
  </si>
  <si>
    <t>toda la norma</t>
  </si>
  <si>
    <t>Se adopta la metodología para la formulación, implementación, evaluación, seguimiento, control y actualización de los Planes de Gestión Integral de Residuos Sólidos - PGIRS.</t>
  </si>
  <si>
    <t>Por la cual se adopta la metodología para la formulación, implementación, evaluación, seguimiento, control y actualización de los Planes de Gestión Integral de Residuos Sólidos</t>
  </si>
  <si>
    <t xml:space="preserve">Ley 1259 </t>
  </si>
  <si>
    <t>Congreso de la República</t>
  </si>
  <si>
    <t>19 de diciembre de 2008</t>
  </si>
  <si>
    <t>Por medio de la cual se instaura en el territorio nacional la aplicación del comparendo ambiental a los infractores de las normas de aseo, limpieza y recolección de escombros; y se dictan otras disposiciones.</t>
  </si>
  <si>
    <t>La entidad a la fecha  no le han realizado comparendos ambientales por mal manejo de los residuos sólidos, se acopian y se gestiona su disposición final cumpliendo con toda la normativa ambiental vigente.</t>
  </si>
  <si>
    <t xml:space="preserve">Ley 1801 </t>
  </si>
  <si>
    <t>29 de julio de 2016</t>
  </si>
  <si>
    <t xml:space="preserve">94,  96, 97, 98, 99 y 100 </t>
  </si>
  <si>
    <t>Por la cual se expide el código nacional de seguridad y convivencia ciudadana</t>
  </si>
  <si>
    <t>La entidad cumple con los lineamientos de medidas preventivas y correctivas ambientales</t>
  </si>
  <si>
    <t xml:space="preserve">Decreto 564 </t>
  </si>
  <si>
    <t>Alcaldía de Bogotá D.C.</t>
  </si>
  <si>
    <t>10 de diciembre de 2012</t>
  </si>
  <si>
    <t xml:space="preserve">
3, 6, 7, 8,  9 y 15</t>
  </si>
  <si>
    <t>Por medio del cual se adoptan disposiciones para asegurar la prestación del servicio público de aseo en el Distrito Capital</t>
  </si>
  <si>
    <t xml:space="preserve">La entidad cuentan con acceso al servicio público de aseo </t>
  </si>
  <si>
    <t xml:space="preserve">Ley 9 </t>
  </si>
  <si>
    <t>16 de julio de 1979</t>
  </si>
  <si>
    <t>24, 28, 31 y 32</t>
  </si>
  <si>
    <t>Lineamientos para almacenar los residuos, obligaciones para recolección, transporte y disposición final, contratación de los servicios de terceros deberán cumplir las exigencias que establezca el ministerio de salud o la entidad delegada.</t>
  </si>
  <si>
    <t>Se cumplen con todas las Medidas Sanitarias, en este caso correspondientes al manejo de los residuos sólidos en la entidad</t>
  </si>
  <si>
    <t>Residuos Peligrosos</t>
  </si>
  <si>
    <t>Decreto 4741</t>
  </si>
  <si>
    <t>30 de diciembre de 2005</t>
  </si>
  <si>
    <t xml:space="preserve">Toda la norma </t>
  </si>
  <si>
    <t>Por el cual se reglamenta parcialmente la prevención y el manejo de los residuos o desechos peligrosos generados en el marco de la gestión integral</t>
  </si>
  <si>
    <t xml:space="preserve">Dentro del programa de gestión integral de residuos sólidos se crearon lineamientos para hacer la correcta disposición final de los residuos peligrosos generados, el receptor  cumple con todas las obligaciones de la Resolución, se encuentra inscrita  y  realiza el registro de generación  de Respel ante el IDEAM. </t>
  </si>
  <si>
    <t>Resolución 1402</t>
  </si>
  <si>
    <t>Ministerio de ambiente, vivienda y desarrollo territorial</t>
  </si>
  <si>
    <t>17 de Julio de 2006</t>
  </si>
  <si>
    <t>Identificación de las características de peligrosidad de cada uno de los residuos peligrosos.</t>
  </si>
  <si>
    <t>Elemento del Plan Integral de Gestión de Residuos Sólidos: componente Peligrosos.</t>
  </si>
  <si>
    <t>Resolución 1362</t>
  </si>
  <si>
    <t>02 de Agosto de 2007</t>
  </si>
  <si>
    <t xml:space="preserve">2, 3, 4, 5 y 6
</t>
  </si>
  <si>
    <t>Registro de generadores de residuos peligrosos y actualización de la información. el receptor asumirá la responsabilidad integral del generador</t>
  </si>
  <si>
    <t>26 de Mayo de 2015</t>
  </si>
  <si>
    <t xml:space="preserve"> Parte 2 y Título 6</t>
  </si>
  <si>
    <t>Decreto único reglamentario del sector medio ambiente y desarrollo sostenible:  residuos peligrosos</t>
  </si>
  <si>
    <t>Se tiene en cuenta todo lo concerniente al manejo de los residuos peligrosos</t>
  </si>
  <si>
    <t xml:space="preserve">Decreto 1496 </t>
  </si>
  <si>
    <t>Ministerio de Trabajo</t>
  </si>
  <si>
    <t>6 de agosto de 2018</t>
  </si>
  <si>
    <t>Se adoptan el Sistema Globalmente Armonizado de clasificación y etiquetado de productos químicos y se dictan otras disposiciones en materia de seguridad química</t>
  </si>
  <si>
    <t xml:space="preserve"> Todo los productos químicos cuentan con el correcto etiquetado, sin embargo las fichas técnicas y la matriz de compatibilidad no son muy visibles y entendible por el estado que se encuentran</t>
  </si>
  <si>
    <t>Se deben modificar el estado físico de  las fichas de seguridad de los químicos  y matriz de compatibilidad de sustancias químicas que se manejan dentro de la entidad</t>
  </si>
  <si>
    <t>Resolución 0773</t>
  </si>
  <si>
    <t>Ministerio de Trabajo y Ministerio de Salud y Protección Social</t>
  </si>
  <si>
    <t>7 de abril de 2021</t>
  </si>
  <si>
    <t>7,12 y 13</t>
  </si>
  <si>
    <t>Por la cual se definen las acciones de deben desarrollar los empleadores para la aplicación del Sistema Globalmente Armonizado (SGA) de Clasificación y Etiquetado de Productos Químicos en los lugares de trabajo y se dictan otras disposiciones en materia de seguridad química.</t>
  </si>
  <si>
    <t>Todos los productos que se identifican como peligrosos se encuentran etiquetado según el sistema globalmente armonizado (SGA) dentro de la entidad</t>
  </si>
  <si>
    <t>Resolución 1297</t>
  </si>
  <si>
    <t>08 de julio de 2010</t>
  </si>
  <si>
    <t>Obligaciones de los consumidores Separación, manejo seguro y entrega de pilas y/o acumuladores según productores (Plan de recolección selectiva).</t>
  </si>
  <si>
    <t>Se cuenta con un punto de acopio para  el almacenamiento de las pilas, para la disposición final se le solicita al edificio y ellos cuenta con los convenios para realizar la disposición final</t>
  </si>
  <si>
    <t>No cumple</t>
  </si>
  <si>
    <t xml:space="preserve">Ley 1672 </t>
  </si>
  <si>
    <t>19 de julio de 2013</t>
  </si>
  <si>
    <t>Las disposiciones de la presente ley se aplican en todo el territorio nacional, a las personas naturales o jurídicas que importen, produzcan, comercialicen, consumen aparatos eléctricos y electrónicos y gestionen sus respectivos residuos.
El productor es responsable de establecer, directamente o a través de terceros que actúen en su nombre, un sistema de recolección y gestión ambientalmente segura
El comercializador de aparatos eléctricos y electrónicos tiene la obligación de brindar apoyo técnico y logístico al productor, en la recolección y gestión ambientalmente segura de los residuos de estos productos
Los usuarios de aparatos eléctricos y electrónicos deberán entregar los ' residuos de estos productos, en los sitios que para tal fin dispongan los productores o terceros que actúen en su nombre
Los gestores: Garantizar el manejo ambientalmente seguro de los Residuos de Aparatos Eléctricos y Electrónicos (RAEE), con el fin de prevenir y minimizar cualquier impacto sobre la salud y el ambiente, en especial cuando estos contengan metales pesados o cualquier otra sustancia peligrosa.
Se prohíbe la disposición de Residuos de Aparatos Eléctricos y Electrónicos (RAEE) en rellenos sanitarios.</t>
  </si>
  <si>
    <t>El Ministerio de Defensa creo una Resolución con los lineamientos para la adopción de una política pública de gestión integral de residuos de aparatos eléctricos y electrónicos (RAEE).</t>
  </si>
  <si>
    <t>Aplicar la Resolución que el Ministerio de Defensa creo con los lineamientos para la adopción de una política pública de gestión  integral de residuos de aparatos eléctricos y electrónicos - RAEE.</t>
  </si>
  <si>
    <t>Para efectos de aplicación de los sistemas de recolección selectiva y gestión ambiental de residuos de computadores y/o periféricos es obligación   retornar o entregar los residuos de computadores y/o periféricos a través de los puntos de recolección o mecanismo equivalente establecidos por los productores, seguir las instrucciones de manejo seguro suministradas por los productores de computadores y/o periféricos y separa los residuos de computadores y/o periféricos de los residuos sólidos domésticos para su entrega en puntos de recolección o mecanismos equivalentes</t>
  </si>
  <si>
    <t>Decreto 284 de 2018</t>
  </si>
  <si>
    <t>15 de febrero 2018</t>
  </si>
  <si>
    <t xml:space="preserve">2.2.7A.2.3.
y 2.2.7A.4.3.
</t>
  </si>
  <si>
    <t xml:space="preserve">Prevenir la generación de los RAEE, realizar una correcta separación en la fuente de los RAEE, entregar los RAEE en los sitios o a través de los mecanismo que para tal fin dispongan los productores o terceros que actúen en su nombre, no desensamblar o retirar los componentes de los RAEE, seguir instrucciones del productor o de las autoridades competentes, contribuir a la información y concientización de los demás consumidores mediante la difusión de los mecanismos de devolución y gestión ambientalmente.
De los RAEE de las entidad públicas en el marco de sus obligaciones que les competen como usuario o consumidores de AEE darle de baja a los que carecen de valor comercial en razón a su obsolescencia, deterioro, daño total o cualquier otro hecho que impida su venta, de acuerdo con la normativa vigente en materia de enajenación de bienes de estado.
</t>
  </si>
  <si>
    <t>Se cumple con la correcta separación los RAEE se encuentra en su estado natural sin causar desamable, está en proceso con el ministerio de Defensa para dar cumplimiento con la Resolución y dar la baja para lograr darle su disposición final correcta</t>
  </si>
  <si>
    <t xml:space="preserve">Cumplir con los lineamientos de la normativa </t>
  </si>
  <si>
    <t>RCD
Residuos de Construcción y Demolición</t>
  </si>
  <si>
    <t xml:space="preserve">Resolución 541 </t>
  </si>
  <si>
    <t xml:space="preserve">Ministerio de Ambiente </t>
  </si>
  <si>
    <t>14 de diciembre de 1994</t>
  </si>
  <si>
    <t>1 y 2</t>
  </si>
  <si>
    <t>Manejo de escombros y residuos de demolición y construcción (cargue, descargue, transporte, almacenamiento y disposición final).</t>
  </si>
  <si>
    <t>Se cumple con las condiciones del almacenamiento de los escombros en el desarrollo de las obras que se realizan dentro de la Entidad</t>
  </si>
  <si>
    <t>Decreto 586</t>
  </si>
  <si>
    <t>29 de diciembre de 2015</t>
  </si>
  <si>
    <t>1, 2, 11 y 18</t>
  </si>
  <si>
    <t>Adoptó _x001C_el modelo eficiente y sostenible de gestión de los escombros en la ciudad de Bogotá _x0013_ RCD_x001D_, el cual propende por su mayor recuperación y reincorporación en los procesos constructivos de la ciudad, por medio de la participación de los agentes del ciclo, el uso de herramientas e infraestructuras y su implementación a través de líneas programáticas, a corto, mediano y largo plazo. El RCD, será aplicable a todas las instituciones públicas, privadas, personas naturales o jurídicas que desarrollen actividades que generen, posean, transporten, procesen y/o realicen cualquier actividad de gestión de manejo de Residuos de Construcción y Demolición _x0013_ RCD, anteriormente conocidos como escombros, en la ciudad de Bogotá D.C</t>
  </si>
  <si>
    <t xml:space="preserve">La entidad tiene estipulado en la condiciones específicas del contrato de mantenimiento de infraestructura todos los lineamientos para la gestión de escombros generados </t>
  </si>
  <si>
    <t>Consumo de Energía eléctrica</t>
  </si>
  <si>
    <t>Ley 697</t>
  </si>
  <si>
    <t>03 de Octubre de 2001</t>
  </si>
  <si>
    <t>Programa de ahorro y uso eficiente de energía eléctrica.</t>
  </si>
  <si>
    <t>Se maneja un uso eficiente y mesurado de energía, realizando buenas prácticas de uso y ahorro  de energía</t>
  </si>
  <si>
    <t xml:space="preserve"> Decreto Único Reglamentario del Sector Administrativo de Minas y Energía</t>
  </si>
  <si>
    <t>Decreto 1073 de 2015</t>
  </si>
  <si>
    <t>26 de mayo de 2015</t>
  </si>
  <si>
    <t>Capítulo 6 sección 2</t>
  </si>
  <si>
    <t>compila todos los decretos referentes al uso de energías</t>
  </si>
  <si>
    <t>Se aplica todo lo concerniente en el uso racional de energía y demás requisitos ambientales que se deriven de su uso</t>
  </si>
  <si>
    <t>Uso racional y eficiente de la energía eléctrica</t>
  </si>
  <si>
    <t xml:space="preserve"> Ley 143 Modificada por la Ley 1955 de 2019</t>
  </si>
  <si>
    <t>12 de julio de 1194</t>
  </si>
  <si>
    <t>Del ahorro, conservación y uso eficiente de la energía. Establece el ahorro de la energía, así como su conservación y uso eficiente, es uno de los objetivos prioritarios en el desarrollo de las actividades del sector eléctrico.</t>
  </si>
  <si>
    <t xml:space="preserve">Se hace seguimiento al consumo de energía dentro de la entidad y se sensibiliza a los funcionarios y colaboradores realizando buenas prácticas de uso y ahorro  de energía </t>
  </si>
  <si>
    <t>Decreto 3450 de 2008</t>
  </si>
  <si>
    <t>12 de septiembre de 2008</t>
  </si>
  <si>
    <t>2 y 4</t>
  </si>
  <si>
    <t>Prohibición. A partir del 1° de enero del año 2011 no se permitirá en el territorio de la República de Colombia la importación, distribución, comercialización y utilización de fuentes de iluminación de baja eficacia lumínica y  recolección y disposición final de los productos sustituidos. El manejo de las fuentes lumínicas de desecho o de sus elementos se hará de acuerdo con las normas legales y reglamentarias expedidas por la autoridad competente</t>
  </si>
  <si>
    <t>Se aplican todas las medidas tendientes al uso racional y eficiente de la energía pero en la recolección y disposición final están en proceso de mejora</t>
  </si>
  <si>
    <t xml:space="preserve">Por el cual se modifica y adiciona el Decreto 2331 de 2007
 sobre uso racional y eficiente de energía eléctrica.
</t>
  </si>
  <si>
    <t>Decreto 895 de 2008</t>
  </si>
  <si>
    <t>28 de Marzo de 2008</t>
  </si>
  <si>
    <t xml:space="preserve"> 1, 2, 3, 4.</t>
  </si>
  <si>
    <t>Sustituir fuentes de iluminación de baja eficacia lumínica por fuentes lumínicas de las más altas eficacia disponible en el mercado.</t>
  </si>
  <si>
    <t>NORMATIVIDAD APLICABLE AL PROGRAMA DE AHORRO Y USO EFICIENTE DE PAPEL</t>
  </si>
  <si>
    <t>GESTION DOCUMENTAL</t>
  </si>
  <si>
    <t xml:space="preserve">Decreto Nacional
2609 </t>
  </si>
  <si>
    <t>14 de diciembre 2012</t>
  </si>
  <si>
    <t>Por el cual se reglamenta el Título V de la Ley 594 de 2000, parcialmente los artículos 58 y 59 de la Ley 1437 de 2011 y se dictan otras disposiciones en materia de Gestión Documental para todas las Entidades del Estado</t>
  </si>
  <si>
    <t xml:space="preserve">La Entidad cuenta programa de Gestión Documental con todos los lineamientos de la presente resolución </t>
  </si>
  <si>
    <t>TIC</t>
  </si>
  <si>
    <t xml:space="preserve">Decreto 1078 </t>
  </si>
  <si>
    <t>Libro 1</t>
  </si>
  <si>
    <t xml:space="preserve">Decreto Único Reglamentario del Sector de Tecnologías de la Información y las Comunicaciones.
</t>
  </si>
  <si>
    <t xml:space="preserve">Ley 527 </t>
  </si>
  <si>
    <t>18 de agosto de 1999</t>
  </si>
  <si>
    <t>7, 12, 14, 28 y 30</t>
  </si>
  <si>
    <t>Reglamenta el acceso y uso de los mensajes de datos, del comercio electrónico y de las firmas digitales y se establecen las entidades de certificación y se dictan otras disposiciones.</t>
  </si>
  <si>
    <t>En la Entidad cuenta con firma digital de los altos directivos en la forma de tokett que es una clave que cumple con la validez y seguridad jurídica electrónica con la empresa Certicámara y para algunos procesos internos se usa la firma electrónica cumpliendo con la validez y seguridad jurídica</t>
  </si>
  <si>
    <t>TRAMITES</t>
  </si>
  <si>
    <t xml:space="preserve">Decreto 2150 </t>
  </si>
  <si>
    <t>05 de diciembre de 1995</t>
  </si>
  <si>
    <t xml:space="preserve"> 1,13, 25 y 26</t>
  </si>
  <si>
    <t>Por el cual se suprimen y reforman regulaciones, procedimientos o trámites innecesarios existentes en la Administración pública.</t>
  </si>
  <si>
    <t>La entidad cumple a cabalidad con los lineamientos descriptos en cada uno de artículos relacionados</t>
  </si>
  <si>
    <t xml:space="preserve">Conpes 3292 </t>
  </si>
  <si>
    <t>Consejo Nacional de Política Económica y Social
República de Colombia
Departamento Nacional de Planeación</t>
  </si>
  <si>
    <t>28 de junio de 2004</t>
  </si>
  <si>
    <t>Proyecto de racionalización y automatización de Tramites</t>
  </si>
  <si>
    <t>Se busca masificar el uso de las tecnologías de Información para aumentar la competitividad productiva, modernizar las instituciones públicas y de Gobierno y socializar el acceso a la información.</t>
  </si>
  <si>
    <t>La entidad cuenta con canales de atención al ciudadano de manera presencial y digital racionalizando los tramites y el acceso a la información</t>
  </si>
  <si>
    <t>NORMATIVIDAD APLICABLE AL RECURSO AIRE</t>
  </si>
  <si>
    <t>Contaminación atmosférica y protección de la calidad del aire.</t>
  </si>
  <si>
    <t>Decreto 948</t>
  </si>
  <si>
    <t>05 de junio de 1995</t>
  </si>
  <si>
    <t>37, 38, 67, 68 y 120</t>
  </si>
  <si>
    <t>El parque automor de  la Entidad cuenta con contrato activo para mantenimientos preventivos y cumple con la tecno mecánica vigente de cada uno de los vehículos que se encuentran en uso, logrando minimizar la contaminación atmosférica.</t>
  </si>
  <si>
    <t>Emisión de contaminantes fuentes móviles terrestres</t>
  </si>
  <si>
    <t>Resolución 910</t>
  </si>
  <si>
    <t>Ministerio de Ambiente</t>
  </si>
  <si>
    <t>05 de junio de 2008</t>
  </si>
  <si>
    <t>Capitulo III</t>
  </si>
  <si>
    <t>Certificado de emisiones contaminantes</t>
  </si>
  <si>
    <t>La Entidad cumple con la  presentación de Certificado de tecno mecánica y emisión de gases de los vehículos de uso</t>
  </si>
  <si>
    <t>Reglamento del sector medio ambiente y desarrollo sostenible</t>
  </si>
  <si>
    <t>Parte 2 Título 5 Cap. 2</t>
  </si>
  <si>
    <t>Reglamento de protección y control de calidad de aire</t>
  </si>
  <si>
    <t>Resolución 2254 de 2017</t>
  </si>
  <si>
    <t>01 de noviembre de 2017</t>
  </si>
  <si>
    <t>En la presente resolución se define una nueva norma de calidad del aire que incorpora un ajuste progresivo de los niveles máximos permisibles de contaminantes, la inclusión de nuevos contaminantes y la definición de elementos técnicos integrales para mejorar la gestión de la calidad del aire</t>
  </si>
  <si>
    <t>se adopta la norma de calidad del aire ambiente</t>
  </si>
  <si>
    <t>Protección y conservación de la audición por causa del ruido</t>
  </si>
  <si>
    <t>Resolución 8321</t>
  </si>
  <si>
    <t>Ministerio de salud</t>
  </si>
  <si>
    <t>04 de agosto de 1983</t>
  </si>
  <si>
    <t>19, 21-24, 32, 33, 35  y  41 - 54</t>
  </si>
  <si>
    <t>Consideración frente a la generación de ruido y niveles de exposición en sitios de trabajo</t>
  </si>
  <si>
    <t xml:space="preserve">Las actividades de la Entidad no generan niveles de ruido que sobrepasen los niveles permitidos. </t>
  </si>
  <si>
    <t>Emisión de ruido y ruido ambiental.</t>
  </si>
  <si>
    <t>Resolución 627</t>
  </si>
  <si>
    <t>07 de abril de 2006</t>
  </si>
  <si>
    <t>9, 17, 18, 19, 20, 26, 27</t>
  </si>
  <si>
    <t xml:space="preserve">Niveles Max. Permisibles para emisión de ruido </t>
  </si>
  <si>
    <t>Niveles máximos permisibles para emisión de ruido y ruido ambiental, consideraciones frente a edificaciones.</t>
  </si>
  <si>
    <t>1 de septiembre de 2024</t>
  </si>
  <si>
    <t>La entidad se encuentra en proceso de estar  registrada como generadora de residuos peligrosos ante la autoridad ambiental,</t>
  </si>
  <si>
    <t>Darle cumplimiento a los lineamientos para lograr las condiciones aptas para el almacenamiento, clasificación de RAEE, Básculas para pesar los RAEE a la salida de la instalación, Jaula o contenedores u otro sistemas equivalentes que permitan depositar separadamente los RAEE, Superficies impermeables con sistema para la recogida de derrames, zona de Alm. bajo cubierta para todos los RAEE, sistema de seguridad de control de acceso, fracción de recogida, en caso de almacenar lámparas que contengan mercurio, el acceso a  la sala estará restringido a personal capacitado y adicional las instalaciones deberán disponer suelo revestido de material resistente al mercurio, , libro o bitácora que permita conocer la cantidad de mercurio Alm. y los stocks de Alm., plan de emergencia para casos de vertido o emisiones, adicional lograr convenio o contrato para darle la correcta disposición final de los RAEE semestral o anualmente depende de la cantidad almacenada en el acopio que cumpla con los  registros licencias ante la autoridad ambiental competente y nos entregue la certificación de la gestión de los RAEE  recibida conforme  al numeral 11 del articulo 2.2.2.3.2.3. del Decreto 1076 de 2015.</t>
  </si>
  <si>
    <t>en la entidad cuenta con  las fuentes de iluminación de  tecnología LED</t>
  </si>
  <si>
    <t>Se aplica todo lo concerniente a la calidad de aire y emisiones generadas en los proyectos de la entidad</t>
  </si>
  <si>
    <t xml:space="preserve">Se cuenta con copia de los deberes y derechos frente a cada servicio público al que se tenga acceso con Empresa de Servicios Públicos (Acueducto de Bogotá, Bogotá limpia, En el Colombia , etc.).
</t>
  </si>
  <si>
    <t>Se cumple con lineamientos y/o programas para minimizar el deterioro del ambiente.</t>
  </si>
  <si>
    <t>Control y prohibiciones emisiones visibles de contaminantes en vehículos activos por Diesel, contar con programas de prevención y control de la contaminación atmosférica procedimientos que infrinjan las prohibiciones, restricciones o regulaciones sobre emisiones contaminantes por vehículos automotores.</t>
  </si>
  <si>
    <t>NORMATIVIDAD APLICABLE AL RUIDO</t>
  </si>
  <si>
    <t>Ley 1333, modificada por la Ley 2387 de 2024</t>
  </si>
  <si>
    <t>Ley 2387 de 2024</t>
  </si>
  <si>
    <t>Ley 2327 de 2023</t>
  </si>
  <si>
    <t>Regula la gestión de pasivos ambientales y establece criterios para su identificación, control y remediación.</t>
  </si>
  <si>
    <t>Modifica y actualiza el procedimiento sancionatorio ambiental originalmente establecido en la Ley 1333 de 2009, fortaleciendo los mecanismos de control y sanción en materia ambiental.</t>
  </si>
  <si>
    <t>13 de septiembre de 2023</t>
  </si>
  <si>
    <t>25 de julio de 2024</t>
  </si>
  <si>
    <t>1, 2 y 3</t>
  </si>
  <si>
    <t>26 de mayo 2015</t>
  </si>
  <si>
    <t>CONSUMO DE AGUA</t>
  </si>
  <si>
    <t>PROGRAMA PARA USO EFICIENTE Y AHORRO DE AGUA</t>
  </si>
  <si>
    <t>INSTALACIÓN DE EQUIPOS, SISTEMAS E IMPLEMENTOS DE BAJO CONSUMO DE AGUA.</t>
  </si>
  <si>
    <t xml:space="preserve">La entidad cuenta con tecnologías  limpias como la grifería de bajo flujo, los sanitarios y lavamanos cuentan con tecnología ahorrativa. </t>
  </si>
  <si>
    <t xml:space="preserve">22 de Junio de 2007 </t>
  </si>
  <si>
    <t>Por medio de la cual se señalan características, instrumentos básicos y frecuencias del sistema de control y vigilancia para la calidad del agua para consumo humano.</t>
  </si>
  <si>
    <t>Resolucion 2115 de 2007</t>
  </si>
  <si>
    <t xml:space="preserve">Ministerio de la Protección Social </t>
  </si>
  <si>
    <t>CALIDAD DEL AGUA PARA CONSUMO HUMANO</t>
  </si>
  <si>
    <t>2,7 y 23</t>
  </si>
  <si>
    <t>La entidad cuenta con Instrumentos básicos para garantizar la calidad del agua para consumo humano</t>
  </si>
  <si>
    <t>14 de Marzo de 2025</t>
  </si>
  <si>
    <t>DECRETO 3683</t>
  </si>
  <si>
    <r>
      <t xml:space="preserve">EL PRESIDENTE DE LA REPÚBLICA DE </t>
    </r>
    <r>
      <rPr>
        <b/>
        <sz val="13"/>
        <rFont val="Arial"/>
        <family val="2"/>
      </rPr>
      <t>COLOMBIA</t>
    </r>
  </si>
  <si>
    <t>19 DE DICIEMBRE DEL 2023</t>
  </si>
  <si>
    <t>Por el Cual se reglamenta la Ley 697/01 y se crea una comisión intersectorial (Uso Racional de Energía).</t>
  </si>
  <si>
    <t>la entidad Promover el uso de fuentes energéticas, tanto convencionales como no convencionales, bajo criterios de eficiencia y racionalidad.</t>
  </si>
  <si>
    <t>DECRETO 2107</t>
  </si>
  <si>
    <t>MINISTERIO DEL MEDIO AMBIENTE</t>
  </si>
  <si>
    <t>1 de Diciembre de 1995</t>
  </si>
  <si>
    <t> la presente decreto prohíben las emisiones visibles de contaminantes en vehículos activados por Diesel (A.C.P.M.) que presenten una opacidad superior a la establecida en las normas de emisión. La opacidad se verificará mediante mediciones técnicas que permitan su comparación con los estándares vigentes</t>
  </si>
  <si>
    <t>Reglamento de Protección y Control de la Calidad del Aire</t>
  </si>
  <si>
    <t>NORMATIVIDAD APLICABLE AL PROGRAMA DE POSCONSUMO</t>
  </si>
  <si>
    <t xml:space="preserve">RESOLUCIÓN 1511 </t>
  </si>
  <si>
    <t>POSCONSUMO</t>
  </si>
  <si>
    <t>EL MINISTRO DE AMBIENTE, VIVIENDA Y DESARROLLO TERRITORIAL,</t>
  </si>
  <si>
    <t>5 DE AGOSTO DEL 2010</t>
  </si>
  <si>
    <t>16 Y 17</t>
  </si>
  <si>
    <t>Por la cual se establecen los Sistemas de Recolección Selectiva y Gestión
Ambiental de Residuos de Bombillas y se adoptan otras disposiciones"</t>
  </si>
  <si>
    <t>RESOLUCIÓN 1512</t>
  </si>
  <si>
    <t>"Por la cual se establecen los Sistemas de Recolección Selectiva y Gestión Ambiental de Residuos de Computadores y/o Periféricos y se adoptan otras disposiciones"</t>
  </si>
  <si>
    <t>6 DE AGOSTO DEL 2010</t>
  </si>
  <si>
    <t>15 Y 19</t>
  </si>
  <si>
    <t>14 de Marzo del 2025</t>
  </si>
  <si>
    <t>N/A</t>
  </si>
  <si>
    <t>implemetar un como lo es el Medidor de pH, que determinan la acidez o alcalinidad del agua y un Sistemas de control y vigilancia como lo es un Sistemas de monitoreo en tiempo real, para medir los parametros basicos</t>
  </si>
  <si>
    <t>01 DE ABRIL DEL 2025</t>
  </si>
  <si>
    <t>01 DE ABRIL 2025</t>
  </si>
  <si>
    <t>Se cuenta con un punto de acopio para el almacenamiento el cual está en proceso de mejora para cumplir con las condiciones de almacenamiento, fracciones de recogida de RAEE y clasificación de los RAEE según códigos LER-RAEE  del Real Decreto 110/2015     La Entidad Informar a los consumidores sobre la obligación de separar los residuos de
bombillas de los residuos sólidos domésticos para su entrega en puntos de
recolección</t>
  </si>
  <si>
    <t>Está en proceso de implementación para dar cumplimiento a las obligaciones, adicional los residuos de computadores y/o periféricos no se encuentran  mezclados con los residuos ordinarios de la Entidad                                                  La Entidad sigue las instrucciones del manejo seguro suministradas por los productores de computadores y/o periféricos.</t>
  </si>
  <si>
    <t xml:space="preserve">Se cuenta con el correo institucional y los siguientes aplicativos 
*MESA DE SERVICIOS: Para solicitar servicios a las áreas de sistemas, comunicaciones, contratos y Recursos Físicos
*ESIGNA Gestor documental: Sistema de gestión documental para resolver trasmites y generar documentos
*SUITE VISION: Donde se encuentran documentados todos los procesos y formatos
*ORFEO: Repositorio para consulta de información de actos adm 2012 -2016
*Renova: Novedades operativas y adm reportadas por los vigilados
*APO: Proceso de acreditación del personal operativo de los vigilados
*InfoDoc: Repositorio para consulta de información actos adm del año 1994 - 2012
*EPX: Repositorio para consulta de información
*Conflictos de intereses: Para reportar casos de conflicto de intereses
*Servicios de vigilados: Adm de información de los vigilados
*Appvizor sarlaft: Gestionar alertas SARLAFT
*ChatBot: Cambio de clave de la cuenta institucional
*Consulta RUES: Consulta másica y uno a uno en el RUES
*Inspektor: Inspección para ejercer el control y vigilancia a los Servicios Vigilados
*Aplinducción: Inducción y reinducción para personal de la Entidad
*Mi Carnet: Identificación como funcionario o contratista de la Entidad
*Autor reporte de Salud: Reporte de estado de salud del funcionario o contratista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</si>
</sst>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0"/>
      <name val="Verdana"/>
      <family val="2"/>
    </font>
    <font>
      <sz val="11"/>
      <name val="Verdana"/>
      <family val="2"/>
    </font>
    <font>
      <sz val="11"/>
      <color rgb="FF000000"/>
      <name val="Verdana"/>
      <family val="2"/>
    </font>
    <font>
      <sz val="11"/>
      <color rgb="FF444444"/>
      <name val="Verdana"/>
      <family val="2"/>
    </font>
    <font>
      <sz val="11"/>
      <color theme="1"/>
      <name val="Verdana"/>
      <family val="2"/>
    </font>
    <font>
      <b/>
      <sz val="11"/>
      <name val="Verdana"/>
      <family val="2"/>
    </font>
    <font>
      <b/>
      <sz val="11"/>
      <color theme="1"/>
      <name val="Calibri"/>
      <family val="2"/>
      <scheme val="minor"/>
    </font>
    <font>
      <b/>
      <sz val="13"/>
      <color rgb="FF333333"/>
      <name val="Arial"/>
      <family val="2"/>
    </font>
    <font>
      <b/>
      <sz val="11"/>
      <color theme="0"/>
      <name val="Arial Nova"/>
      <family val="2"/>
    </font>
    <font>
      <b/>
      <sz val="11"/>
      <name val="Arial Nova"/>
      <family val="2"/>
    </font>
    <font>
      <b/>
      <sz val="11"/>
      <color rgb="FF000000"/>
      <name val="Arial Nova"/>
      <family val="2"/>
    </font>
    <font>
      <b/>
      <sz val="12"/>
      <color rgb="FF040C28"/>
      <name val="Arial Nova"/>
      <family val="2"/>
    </font>
    <font>
      <b/>
      <sz val="11"/>
      <color theme="1"/>
      <name val="Arial Nova"/>
      <family val="2"/>
    </font>
    <font>
      <b/>
      <sz val="12"/>
      <color theme="0"/>
      <name val="Arial Nova"/>
      <family val="2"/>
    </font>
    <font>
      <sz val="12"/>
      <name val="Arial Nova"/>
      <family val="2"/>
    </font>
    <font>
      <b/>
      <sz val="12"/>
      <name val="Arial Nova"/>
      <family val="2"/>
    </font>
    <font>
      <b/>
      <sz val="12"/>
      <color rgb="FF000000"/>
      <name val="Arial Nova"/>
      <family val="2"/>
    </font>
    <font>
      <b/>
      <sz val="12"/>
      <color theme="1"/>
      <name val="Arial Nova"/>
      <family val="2"/>
    </font>
    <font>
      <b/>
      <sz val="24"/>
      <name val="Arial Nova"/>
      <family val="2"/>
    </font>
    <font>
      <sz val="8"/>
      <name val="Calibri"/>
      <family val="2"/>
      <scheme val="minor"/>
    </font>
    <font>
      <b/>
      <sz val="13"/>
      <name val="Arial"/>
      <family val="2"/>
    </font>
    <font>
      <sz val="13"/>
      <color rgb="FF333333"/>
      <name val="Arial"/>
      <family val="2"/>
    </font>
    <font>
      <b/>
      <sz val="13.5"/>
      <color theme="1"/>
      <name val="Calibri"/>
      <family val="2"/>
      <scheme val="minor"/>
    </font>
    <font>
      <sz val="11"/>
      <color theme="1"/>
      <name val="Arial"/>
      <family val="2"/>
    </font>
    <font>
      <sz val="11"/>
      <color rgb="FF006100"/>
      <name val="Calibri"/>
      <family val="2"/>
      <scheme val="minor"/>
    </font>
  </fonts>
  <fills count="7">
    <fill>
      <patternFill patternType="none"/>
    </fill>
    <fill>
      <patternFill patternType="gray125"/>
    </fill>
    <fill>
      <patternFill patternType="solid">
        <fgColor rgb="FFFFFFFF"/>
        <bgColor rgb="FFFFFFFF"/>
      </patternFill>
    </fill>
    <fill>
      <patternFill patternType="solid">
        <fgColor theme="8"/>
        <bgColor indexed="64"/>
      </patternFill>
    </fill>
    <fill>
      <patternFill patternType="solid">
        <fgColor rgb="FF0070C0"/>
        <bgColor indexed="64"/>
      </patternFill>
    </fill>
    <fill>
      <patternFill patternType="solid">
        <fgColor theme="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5" fillId="6" borderId="0" applyNumberFormat="0" applyBorder="0" applyAlignment="0" applyProtection="0"/>
  </cellStyleXfs>
  <cellXfs count="121">
    <xf numFmtId="0" fontId="0" fillId="0" borderId="0" xfId="0"/>
    <xf numFmtId="0" fontId="1" fillId="4" borderId="1" xfId="0" applyFont="1" applyFill="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1" fillId="4" borderId="1" xfId="0" applyFont="1" applyFill="1" applyBorder="1" applyAlignment="1">
      <alignment horizontal="center" vertical="center" wrapText="1"/>
    </xf>
    <xf numFmtId="0" fontId="3" fillId="0" borderId="1" xfId="0" applyFont="1" applyBorder="1" applyAlignment="1">
      <alignment horizontal="left" vertical="center" wrapText="1"/>
    </xf>
    <xf numFmtId="9"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3" fillId="0" borderId="1" xfId="0" applyFont="1" applyBorder="1" applyAlignment="1">
      <alignment vertical="center" wrapText="1"/>
    </xf>
    <xf numFmtId="9"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xf numFmtId="0" fontId="6" fillId="3" borderId="3" xfId="0" applyFont="1" applyFill="1" applyBorder="1" applyAlignment="1">
      <alignment horizontal="center" vertical="center" wrapText="1"/>
    </xf>
    <xf numFmtId="0" fontId="1" fillId="4" borderId="1" xfId="0" applyFont="1" applyFill="1" applyBorder="1" applyAlignment="1">
      <alignment horizontal="center" vertical="top" wrapText="1"/>
    </xf>
    <xf numFmtId="14" fontId="2" fillId="0" borderId="1" xfId="0" applyNumberFormat="1"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left" vertical="center"/>
    </xf>
    <xf numFmtId="14"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2" fillId="3" borderId="3" xfId="0" applyFont="1" applyFill="1" applyBorder="1" applyAlignment="1">
      <alignment horizontal="center" vertical="center" wrapText="1"/>
    </xf>
    <xf numFmtId="1" fontId="2" fillId="3" borderId="3"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9" fontId="3" fillId="0" borderId="1" xfId="0" applyNumberFormat="1" applyFont="1" applyBorder="1" applyAlignment="1">
      <alignment horizontal="center" vertical="center" wrapText="1"/>
    </xf>
    <xf numFmtId="9" fontId="3" fillId="2" borderId="1" xfId="0" applyNumberFormat="1" applyFont="1" applyFill="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center" vertical="center" wrapText="1"/>
    </xf>
    <xf numFmtId="9" fontId="2" fillId="0" borderId="2"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5" fillId="0" borderId="4" xfId="0" applyFont="1" applyBorder="1" applyAlignment="1">
      <alignment horizontal="left" vertical="center" wrapText="1"/>
    </xf>
    <xf numFmtId="14" fontId="5" fillId="0" borderId="1" xfId="0" applyNumberFormat="1" applyFont="1" applyBorder="1" applyAlignment="1">
      <alignment horizontal="center" vertical="center" wrapText="1"/>
    </xf>
    <xf numFmtId="14" fontId="3" fillId="2" borderId="1" xfId="0" applyNumberFormat="1" applyFont="1" applyFill="1" applyBorder="1" applyAlignment="1">
      <alignment horizontal="center" vertical="center" wrapText="1"/>
    </xf>
    <xf numFmtId="1" fontId="6" fillId="3" borderId="3"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1" fillId="4" borderId="8" xfId="0" applyFont="1" applyFill="1" applyBorder="1" applyAlignment="1">
      <alignment horizontal="center" vertical="center" wrapText="1"/>
    </xf>
    <xf numFmtId="14" fontId="4" fillId="0" borderId="1" xfId="0" applyNumberFormat="1" applyFont="1" applyBorder="1" applyAlignment="1">
      <alignment horizontal="center" vertical="center"/>
    </xf>
    <xf numFmtId="0" fontId="2" fillId="0" borderId="1" xfId="0" applyFont="1" applyBorder="1"/>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9" fontId="10" fillId="0" borderId="2"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9" fontId="10" fillId="0" borderId="1" xfId="0" applyNumberFormat="1" applyFont="1" applyBorder="1" applyAlignment="1">
      <alignment horizontal="center" vertical="center"/>
    </xf>
    <xf numFmtId="0" fontId="10" fillId="0" borderId="0" xfId="0" applyFont="1" applyAlignment="1">
      <alignment horizontal="center" vertical="center"/>
    </xf>
    <xf numFmtId="0" fontId="10" fillId="3" borderId="3" xfId="0" applyFont="1" applyFill="1" applyBorder="1" applyAlignment="1">
      <alignment horizontal="center" vertical="center" wrapText="1"/>
    </xf>
    <xf numFmtId="0" fontId="10" fillId="3" borderId="3" xfId="0" applyFont="1" applyFill="1" applyBorder="1" applyAlignment="1">
      <alignment horizontal="center" vertical="center"/>
    </xf>
    <xf numFmtId="0" fontId="15" fillId="0" borderId="0" xfId="0" applyFont="1" applyAlignment="1">
      <alignment vertical="center"/>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9" fontId="16" fillId="0" borderId="1" xfId="0" applyNumberFormat="1"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16" fillId="0" borderId="0" xfId="0" applyFont="1" applyAlignment="1">
      <alignment horizontal="center" vertical="center"/>
    </xf>
    <xf numFmtId="0" fontId="16" fillId="3" borderId="3" xfId="0" applyFont="1" applyFill="1" applyBorder="1" applyAlignment="1">
      <alignment horizontal="center" vertical="center" wrapText="1"/>
    </xf>
    <xf numFmtId="0" fontId="16" fillId="3" borderId="3" xfId="0" applyFont="1" applyFill="1" applyBorder="1" applyAlignment="1">
      <alignment horizontal="center" vertical="center"/>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14" fontId="10" fillId="0" borderId="1" xfId="0" applyNumberFormat="1" applyFont="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9" fontId="10" fillId="0" borderId="0" xfId="0" applyNumberFormat="1" applyFont="1" applyAlignment="1">
      <alignment horizontal="center" vertical="center"/>
    </xf>
    <xf numFmtId="14" fontId="10" fillId="0" borderId="0" xfId="0" applyNumberFormat="1" applyFont="1" applyAlignment="1">
      <alignment horizontal="center"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8" fillId="0" borderId="1" xfId="0" applyFont="1" applyBorder="1" applyAlignment="1">
      <alignment horizontal="center" vertical="center" wrapText="1"/>
    </xf>
    <xf numFmtId="0" fontId="22" fillId="0" borderId="1" xfId="0" applyFont="1" applyBorder="1" applyAlignment="1">
      <alignment horizontal="center" wrapText="1"/>
    </xf>
    <xf numFmtId="0" fontId="1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7" fillId="0" borderId="0" xfId="0" applyFont="1" applyAlignment="1">
      <alignment horizontal="left" vertical="center" indent="1"/>
    </xf>
    <xf numFmtId="0" fontId="23" fillId="0" borderId="1" xfId="0" applyFont="1" applyBorder="1" applyAlignment="1">
      <alignment horizontal="center" vertical="center" wrapText="1"/>
    </xf>
    <xf numFmtId="0" fontId="7" fillId="0" borderId="1" xfId="0" applyFont="1" applyBorder="1" applyAlignment="1">
      <alignment horizontal="center" vertical="center"/>
    </xf>
    <xf numFmtId="0" fontId="15" fillId="0" borderId="1" xfId="0" applyFont="1" applyBorder="1" applyAlignment="1">
      <alignment horizontal="center" vertical="center" wrapText="1"/>
    </xf>
    <xf numFmtId="0" fontId="24" fillId="0" borderId="1" xfId="0" applyFont="1" applyBorder="1" applyAlignment="1">
      <alignment horizontal="center" wrapText="1"/>
    </xf>
    <xf numFmtId="0" fontId="24" fillId="0" borderId="1" xfId="0" applyFont="1" applyBorder="1" applyAlignment="1">
      <alignment horizontal="center" vertical="center" wrapText="1"/>
    </xf>
    <xf numFmtId="0" fontId="25" fillId="6" borderId="3" xfId="1" applyBorder="1" applyAlignment="1">
      <alignment horizontal="center" vertical="center" wrapText="1"/>
    </xf>
    <xf numFmtId="1" fontId="25" fillId="6" borderId="3" xfId="1" applyNumberFormat="1" applyBorder="1" applyAlignment="1">
      <alignment horizontal="center" vertical="center"/>
    </xf>
    <xf numFmtId="0" fontId="19" fillId="0" borderId="1" xfId="0" applyFont="1" applyBorder="1" applyAlignment="1">
      <alignment horizontal="center" vertical="center" textRotation="255"/>
    </xf>
    <xf numFmtId="0" fontId="10" fillId="0" borderId="1" xfId="0" applyFont="1" applyBorder="1" applyAlignment="1">
      <alignment horizontal="center" vertical="center" textRotation="255"/>
    </xf>
    <xf numFmtId="0" fontId="9"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255" wrapText="1"/>
    </xf>
    <xf numFmtId="0" fontId="1"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9"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1" xfId="0" applyFont="1" applyBorder="1"/>
    <xf numFmtId="0" fontId="1" fillId="4" borderId="8"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2" fillId="0" borderId="0" xfId="0" applyFont="1" applyBorder="1" applyAlignment="1">
      <alignment vertical="center"/>
    </xf>
  </cellXfs>
  <cellStyles count="2">
    <cellStyle name="Bueno" xfId="1" builtinId="26"/>
    <cellStyle name="Normal" xfId="0" builtinId="0"/>
  </cellStyles>
  <dxfs count="27">
    <dxf>
      <font>
        <b/>
        <i val="0"/>
        <color auto="1"/>
      </font>
      <fill>
        <patternFill>
          <bgColor rgb="FF669900"/>
        </patternFill>
      </fill>
    </dxf>
    <dxf>
      <font>
        <b/>
        <i val="0"/>
        <color auto="1"/>
      </font>
      <fill>
        <patternFill>
          <bgColor rgb="FFF57E1B"/>
        </patternFill>
      </fill>
    </dxf>
    <dxf>
      <font>
        <b/>
        <i val="0"/>
      </font>
      <fill>
        <patternFill>
          <bgColor rgb="FFCC0000"/>
        </patternFill>
      </fill>
    </dxf>
    <dxf>
      <font>
        <b/>
        <i val="0"/>
        <color auto="1"/>
      </font>
      <fill>
        <patternFill>
          <bgColor rgb="FF669900"/>
        </patternFill>
      </fill>
    </dxf>
    <dxf>
      <font>
        <b/>
        <i val="0"/>
      </font>
      <fill>
        <patternFill>
          <bgColor rgb="FFCC0000"/>
        </patternFill>
      </fill>
    </dxf>
    <dxf>
      <font>
        <b/>
        <i val="0"/>
        <color auto="1"/>
      </font>
      <fill>
        <patternFill>
          <bgColor rgb="FFF57E1B"/>
        </patternFill>
      </fill>
    </dxf>
    <dxf>
      <font>
        <b/>
        <i val="0"/>
        <color auto="1"/>
      </font>
      <fill>
        <patternFill>
          <bgColor rgb="FFF57E1B"/>
        </patternFill>
      </fill>
    </dxf>
    <dxf>
      <font>
        <b/>
        <i val="0"/>
      </font>
      <fill>
        <patternFill>
          <bgColor rgb="FFCC0000"/>
        </patternFill>
      </fill>
    </dxf>
    <dxf>
      <font>
        <b/>
        <i val="0"/>
        <color auto="1"/>
      </font>
      <fill>
        <patternFill>
          <bgColor rgb="FF669900"/>
        </patternFill>
      </fill>
    </dxf>
    <dxf>
      <font>
        <color auto="1"/>
      </font>
      <fill>
        <patternFill>
          <bgColor rgb="FF669900"/>
        </patternFill>
      </fill>
    </dxf>
    <dxf>
      <font>
        <b/>
        <i val="0"/>
        <color auto="1"/>
      </font>
      <fill>
        <patternFill>
          <bgColor rgb="FFF57E1B"/>
        </patternFill>
      </fill>
    </dxf>
    <dxf>
      <font>
        <b/>
        <i val="0"/>
      </font>
      <fill>
        <patternFill>
          <bgColor rgb="FFCC0000"/>
        </patternFill>
      </fill>
    </dxf>
    <dxf>
      <font>
        <b/>
        <i val="0"/>
        <color auto="1"/>
      </font>
      <fill>
        <patternFill>
          <bgColor rgb="FF669900"/>
        </patternFill>
      </fill>
    </dxf>
    <dxf>
      <font>
        <b/>
        <i val="0"/>
        <color auto="1"/>
      </font>
      <fill>
        <patternFill>
          <bgColor rgb="FFF57E1B"/>
        </patternFill>
      </fill>
    </dxf>
    <dxf>
      <font>
        <b/>
        <i val="0"/>
      </font>
      <fill>
        <patternFill>
          <bgColor rgb="FFCC0000"/>
        </patternFill>
      </fill>
    </dxf>
    <dxf>
      <font>
        <b/>
        <i val="0"/>
        <color auto="1"/>
      </font>
      <fill>
        <patternFill>
          <bgColor rgb="FF669900"/>
        </patternFill>
      </fill>
    </dxf>
    <dxf>
      <font>
        <b/>
        <i val="0"/>
        <color auto="1"/>
      </font>
      <fill>
        <patternFill>
          <bgColor rgb="FFF57E1B"/>
        </patternFill>
      </fill>
    </dxf>
    <dxf>
      <font>
        <b/>
        <i val="0"/>
      </font>
      <fill>
        <patternFill>
          <bgColor rgb="FFCC0000"/>
        </patternFill>
      </fill>
    </dxf>
    <dxf>
      <font>
        <color auto="1"/>
      </font>
      <fill>
        <patternFill>
          <bgColor rgb="FF669900"/>
        </patternFill>
      </fill>
    </dxf>
    <dxf>
      <font>
        <b/>
        <i val="0"/>
        <color auto="1"/>
      </font>
      <fill>
        <patternFill>
          <bgColor rgb="FFF57E1B"/>
        </patternFill>
      </fill>
    </dxf>
    <dxf>
      <font>
        <b/>
        <i val="0"/>
      </font>
      <fill>
        <patternFill>
          <bgColor rgb="FFCC0000"/>
        </patternFill>
      </fill>
    </dxf>
    <dxf>
      <font>
        <color auto="1"/>
      </font>
      <fill>
        <patternFill>
          <bgColor rgb="FF669900"/>
        </patternFill>
      </fill>
    </dxf>
    <dxf>
      <font>
        <b/>
        <i val="0"/>
        <color auto="1"/>
      </font>
      <fill>
        <patternFill>
          <bgColor rgb="FFF57E1B"/>
        </patternFill>
      </fill>
    </dxf>
    <dxf>
      <font>
        <b/>
        <i val="0"/>
      </font>
      <fill>
        <patternFill>
          <bgColor rgb="FFCC0000"/>
        </patternFill>
      </fill>
    </dxf>
    <dxf>
      <font>
        <b/>
        <i val="0"/>
        <color auto="1"/>
      </font>
      <fill>
        <patternFill>
          <bgColor rgb="FF669900"/>
        </patternFill>
      </fill>
    </dxf>
    <dxf>
      <font>
        <b/>
        <i val="0"/>
        <color auto="1"/>
      </font>
      <fill>
        <patternFill>
          <bgColor rgb="FFF57E1B"/>
        </patternFill>
      </fill>
    </dxf>
    <dxf>
      <font>
        <b/>
        <i val="0"/>
      </font>
      <fill>
        <patternFill>
          <bgColor rgb="FFCC0000"/>
        </patternFill>
      </fill>
    </dxf>
  </dxfs>
  <tableStyles count="0" defaultTableStyle="TableStyleMedium9" defaultPivotStyle="PivotStyleLight16"/>
  <colors>
    <mruColors>
      <color rgb="FFFFE5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pageSetUpPr fitToPage="1"/>
  </sheetPr>
  <dimension ref="A1:N35"/>
  <sheetViews>
    <sheetView showGridLines="0" tabSelected="1" view="pageLayout" zoomScale="70" zoomScaleNormal="100" zoomScalePageLayoutView="70" workbookViewId="0">
      <selection sqref="A1:N1"/>
    </sheetView>
  </sheetViews>
  <sheetFormatPr baseColWidth="10" defaultColWidth="11.42578125" defaultRowHeight="14.25" x14ac:dyDescent="0.25"/>
  <cols>
    <col min="1" max="1" width="7" style="63" customWidth="1"/>
    <col min="2" max="3" width="15.42578125" style="63" customWidth="1"/>
    <col min="4" max="4" width="15.28515625" style="63" customWidth="1"/>
    <col min="5" max="5" width="16" style="63" customWidth="1"/>
    <col min="6" max="6" width="14" style="63" customWidth="1"/>
    <col min="7" max="7" width="29.42578125" style="63" customWidth="1"/>
    <col min="8" max="8" width="40.42578125" style="63" customWidth="1"/>
    <col min="9" max="9" width="15.7109375" style="63" customWidth="1"/>
    <col min="10" max="10" width="23.140625" style="63" bestFit="1" customWidth="1"/>
    <col min="11" max="11" width="19.28515625" style="63" bestFit="1" customWidth="1"/>
    <col min="12" max="12" width="17.85546875" style="63" bestFit="1" customWidth="1"/>
    <col min="13" max="13" width="31.140625" style="63" bestFit="1" customWidth="1"/>
    <col min="14" max="14" width="19.42578125" style="63" bestFit="1" customWidth="1"/>
    <col min="15" max="15" width="5.42578125" style="63" customWidth="1"/>
    <col min="16" max="16" width="1.85546875" style="63" customWidth="1"/>
    <col min="17" max="17" width="3.28515625" style="63" customWidth="1"/>
    <col min="18" max="18" width="5.42578125" style="63" customWidth="1"/>
    <col min="19" max="19" width="3.7109375" style="63" customWidth="1"/>
    <col min="20" max="20" width="22.7109375" style="63" customWidth="1"/>
    <col min="21" max="16384" width="11.42578125" style="63"/>
  </cols>
  <sheetData>
    <row r="1" spans="1:14" ht="35.25" customHeight="1" x14ac:dyDescent="0.25">
      <c r="A1" s="103" t="s">
        <v>0</v>
      </c>
      <c r="B1" s="103"/>
      <c r="C1" s="103"/>
      <c r="D1" s="103"/>
      <c r="E1" s="103"/>
      <c r="F1" s="103"/>
      <c r="G1" s="103"/>
      <c r="H1" s="103"/>
      <c r="I1" s="103"/>
      <c r="J1" s="103"/>
      <c r="K1" s="103"/>
      <c r="L1" s="103"/>
      <c r="M1" s="103"/>
      <c r="N1" s="103"/>
    </row>
    <row r="2" spans="1:14" ht="49.5" customHeight="1" x14ac:dyDescent="0.25">
      <c r="A2" s="53" t="s">
        <v>1</v>
      </c>
      <c r="B2" s="54" t="s">
        <v>2</v>
      </c>
      <c r="C2" s="53" t="s">
        <v>3</v>
      </c>
      <c r="D2" s="54" t="s">
        <v>4</v>
      </c>
      <c r="E2" s="54" t="s">
        <v>5</v>
      </c>
      <c r="F2" s="54" t="s">
        <v>6</v>
      </c>
      <c r="G2" s="53" t="s">
        <v>7</v>
      </c>
      <c r="H2" s="54" t="s">
        <v>8</v>
      </c>
      <c r="I2" s="54" t="s">
        <v>9</v>
      </c>
      <c r="J2" s="54" t="s">
        <v>10</v>
      </c>
      <c r="K2" s="54" t="s">
        <v>11</v>
      </c>
      <c r="L2" s="54" t="s">
        <v>12</v>
      </c>
      <c r="M2" s="54" t="s">
        <v>13</v>
      </c>
      <c r="N2" s="54" t="s">
        <v>14</v>
      </c>
    </row>
    <row r="3" spans="1:14" ht="95.25" customHeight="1" x14ac:dyDescent="0.25">
      <c r="A3" s="55">
        <v>1</v>
      </c>
      <c r="B3" s="101" t="s">
        <v>15</v>
      </c>
      <c r="C3" s="78" t="s">
        <v>16</v>
      </c>
      <c r="D3" s="78" t="s">
        <v>17</v>
      </c>
      <c r="E3" s="79" t="s">
        <v>18</v>
      </c>
      <c r="F3" s="78" t="s">
        <v>19</v>
      </c>
      <c r="G3" s="78" t="s">
        <v>20</v>
      </c>
      <c r="H3" s="78" t="s">
        <v>21</v>
      </c>
      <c r="I3" s="80" t="s">
        <v>22</v>
      </c>
      <c r="J3" s="55" t="s">
        <v>23</v>
      </c>
      <c r="K3" s="62">
        <v>1</v>
      </c>
      <c r="L3" s="81" t="s">
        <v>354</v>
      </c>
      <c r="M3" s="55"/>
      <c r="N3" s="55"/>
    </row>
    <row r="4" spans="1:14" ht="71.25" x14ac:dyDescent="0.25">
      <c r="A4" s="55">
        <v>2</v>
      </c>
      <c r="B4" s="102"/>
      <c r="C4" s="57" t="s">
        <v>24</v>
      </c>
      <c r="D4" s="57" t="s">
        <v>25</v>
      </c>
      <c r="E4" s="57" t="s">
        <v>26</v>
      </c>
      <c r="F4" s="57" t="s">
        <v>27</v>
      </c>
      <c r="G4" s="57" t="s">
        <v>28</v>
      </c>
      <c r="H4" s="57" t="s">
        <v>309</v>
      </c>
      <c r="I4" s="57" t="s">
        <v>22</v>
      </c>
      <c r="J4" s="55" t="s">
        <v>23</v>
      </c>
      <c r="K4" s="62">
        <v>1</v>
      </c>
      <c r="L4" s="81" t="s">
        <v>354</v>
      </c>
      <c r="M4" s="55"/>
      <c r="N4" s="55"/>
    </row>
    <row r="5" spans="1:14" ht="116.25" customHeight="1" x14ac:dyDescent="0.25">
      <c r="A5" s="55">
        <v>3</v>
      </c>
      <c r="B5" s="102"/>
      <c r="C5" s="57" t="s">
        <v>29</v>
      </c>
      <c r="D5" s="57" t="s">
        <v>30</v>
      </c>
      <c r="E5" s="57" t="s">
        <v>31</v>
      </c>
      <c r="F5" s="57" t="s">
        <v>32</v>
      </c>
      <c r="G5" s="57" t="s">
        <v>33</v>
      </c>
      <c r="H5" s="57" t="s">
        <v>34</v>
      </c>
      <c r="I5" s="57" t="s">
        <v>22</v>
      </c>
      <c r="J5" s="55" t="s">
        <v>23</v>
      </c>
      <c r="K5" s="62">
        <v>1</v>
      </c>
      <c r="L5" s="81" t="s">
        <v>354</v>
      </c>
      <c r="M5" s="55"/>
      <c r="N5" s="55"/>
    </row>
    <row r="6" spans="1:14" ht="134.25" customHeight="1" x14ac:dyDescent="0.25">
      <c r="A6" s="55">
        <v>4</v>
      </c>
      <c r="B6" s="102"/>
      <c r="C6" s="57" t="s">
        <v>35</v>
      </c>
      <c r="D6" s="57" t="s">
        <v>36</v>
      </c>
      <c r="E6" s="57" t="s">
        <v>37</v>
      </c>
      <c r="F6" s="57" t="s">
        <v>38</v>
      </c>
      <c r="G6" s="57" t="s">
        <v>39</v>
      </c>
      <c r="H6" s="57" t="s">
        <v>40</v>
      </c>
      <c r="I6" s="57" t="s">
        <v>22</v>
      </c>
      <c r="J6" s="55" t="s">
        <v>23</v>
      </c>
      <c r="K6" s="62">
        <v>1</v>
      </c>
      <c r="L6" s="81" t="s">
        <v>354</v>
      </c>
      <c r="M6" s="55"/>
      <c r="N6" s="55"/>
    </row>
    <row r="7" spans="1:14" ht="86.25" customHeight="1" x14ac:dyDescent="0.25">
      <c r="A7" s="55">
        <v>5</v>
      </c>
      <c r="B7" s="102"/>
      <c r="C7" s="57" t="s">
        <v>312</v>
      </c>
      <c r="D7" s="57" t="s">
        <v>30</v>
      </c>
      <c r="E7" s="57" t="s">
        <v>41</v>
      </c>
      <c r="F7" s="57" t="s">
        <v>42</v>
      </c>
      <c r="G7" s="57" t="s">
        <v>43</v>
      </c>
      <c r="H7" s="57" t="s">
        <v>44</v>
      </c>
      <c r="I7" s="57" t="s">
        <v>22</v>
      </c>
      <c r="J7" s="55" t="s">
        <v>23</v>
      </c>
      <c r="K7" s="62">
        <v>1</v>
      </c>
      <c r="L7" s="81" t="s">
        <v>354</v>
      </c>
      <c r="M7" s="55"/>
      <c r="N7" s="55"/>
    </row>
    <row r="8" spans="1:14" ht="78" customHeight="1" x14ac:dyDescent="0.25">
      <c r="A8" s="55">
        <v>6</v>
      </c>
      <c r="B8" s="102"/>
      <c r="C8" s="57" t="s">
        <v>45</v>
      </c>
      <c r="D8" s="57" t="s">
        <v>25</v>
      </c>
      <c r="E8" s="57" t="s">
        <v>46</v>
      </c>
      <c r="F8" s="57" t="s">
        <v>47</v>
      </c>
      <c r="G8" s="57" t="s">
        <v>48</v>
      </c>
      <c r="H8" s="57" t="s">
        <v>49</v>
      </c>
      <c r="I8" s="57" t="s">
        <v>22</v>
      </c>
      <c r="J8" s="55" t="s">
        <v>23</v>
      </c>
      <c r="K8" s="62">
        <v>1</v>
      </c>
      <c r="L8" s="81" t="s">
        <v>354</v>
      </c>
      <c r="M8" s="55"/>
      <c r="N8" s="55"/>
    </row>
    <row r="9" spans="1:14" ht="93.75" customHeight="1" x14ac:dyDescent="0.25">
      <c r="A9" s="55">
        <v>7</v>
      </c>
      <c r="B9" s="102"/>
      <c r="C9" s="56" t="s">
        <v>50</v>
      </c>
      <c r="D9" s="56" t="s">
        <v>51</v>
      </c>
      <c r="E9" s="56" t="s">
        <v>52</v>
      </c>
      <c r="F9" s="55" t="s">
        <v>53</v>
      </c>
      <c r="G9" s="56" t="s">
        <v>54</v>
      </c>
      <c r="H9" s="56" t="s">
        <v>55</v>
      </c>
      <c r="I9" s="55" t="s">
        <v>22</v>
      </c>
      <c r="J9" s="55" t="s">
        <v>23</v>
      </c>
      <c r="K9" s="62">
        <v>1</v>
      </c>
      <c r="L9" s="81" t="s">
        <v>354</v>
      </c>
      <c r="M9" s="55" t="s">
        <v>355</v>
      </c>
      <c r="N9" s="55" t="s">
        <v>355</v>
      </c>
    </row>
    <row r="10" spans="1:14" ht="195.75" customHeight="1" x14ac:dyDescent="0.25">
      <c r="A10" s="55">
        <v>8</v>
      </c>
      <c r="B10" s="102"/>
      <c r="C10" s="56" t="s">
        <v>56</v>
      </c>
      <c r="D10" s="56" t="s">
        <v>25</v>
      </c>
      <c r="E10" s="56" t="s">
        <v>57</v>
      </c>
      <c r="F10" s="56" t="s">
        <v>58</v>
      </c>
      <c r="G10" s="56" t="s">
        <v>59</v>
      </c>
      <c r="H10" s="56" t="s">
        <v>60</v>
      </c>
      <c r="I10" s="55" t="s">
        <v>22</v>
      </c>
      <c r="J10" s="55" t="s">
        <v>23</v>
      </c>
      <c r="K10" s="62">
        <v>1</v>
      </c>
      <c r="L10" s="81" t="s">
        <v>354</v>
      </c>
      <c r="M10" s="55"/>
      <c r="N10" s="55"/>
    </row>
    <row r="11" spans="1:14" ht="131.25" customHeight="1" x14ac:dyDescent="0.25">
      <c r="A11" s="60">
        <v>9</v>
      </c>
      <c r="B11" s="102"/>
      <c r="C11" s="87" t="s">
        <v>314</v>
      </c>
      <c r="D11" s="58" t="s">
        <v>30</v>
      </c>
      <c r="E11" s="58" t="s">
        <v>317</v>
      </c>
      <c r="F11" s="60" t="s">
        <v>209</v>
      </c>
      <c r="G11" s="61" t="s">
        <v>315</v>
      </c>
      <c r="H11" s="58" t="s">
        <v>44</v>
      </c>
      <c r="I11" s="60" t="s">
        <v>22</v>
      </c>
      <c r="J11" s="60" t="s">
        <v>23</v>
      </c>
      <c r="K11" s="59">
        <v>1</v>
      </c>
      <c r="L11" s="81" t="s">
        <v>354</v>
      </c>
      <c r="M11" s="55" t="s">
        <v>355</v>
      </c>
      <c r="N11" s="55" t="s">
        <v>355</v>
      </c>
    </row>
    <row r="12" spans="1:14" s="55" customFormat="1" ht="168.75" customHeight="1" x14ac:dyDescent="0.25">
      <c r="A12" s="55">
        <v>10</v>
      </c>
      <c r="B12" s="102"/>
      <c r="C12" s="86" t="s">
        <v>313</v>
      </c>
      <c r="D12" s="57" t="s">
        <v>30</v>
      </c>
      <c r="E12" s="56" t="s">
        <v>318</v>
      </c>
      <c r="F12" s="56" t="s">
        <v>319</v>
      </c>
      <c r="G12" s="56" t="s">
        <v>316</v>
      </c>
      <c r="H12" s="57" t="s">
        <v>44</v>
      </c>
      <c r="I12" s="55" t="s">
        <v>22</v>
      </c>
      <c r="J12" s="55" t="s">
        <v>23</v>
      </c>
      <c r="K12" s="62">
        <v>1</v>
      </c>
      <c r="L12" s="81" t="s">
        <v>354</v>
      </c>
    </row>
    <row r="13" spans="1:14" s="55" customFormat="1" ht="99.75" x14ac:dyDescent="0.25">
      <c r="A13" s="55">
        <v>11</v>
      </c>
      <c r="B13" s="56" t="s">
        <v>61</v>
      </c>
      <c r="C13" s="55" t="s">
        <v>62</v>
      </c>
      <c r="D13" s="56" t="s">
        <v>30</v>
      </c>
      <c r="E13" s="56" t="s">
        <v>63</v>
      </c>
      <c r="F13" s="57" t="s">
        <v>64</v>
      </c>
      <c r="G13" s="57" t="s">
        <v>65</v>
      </c>
      <c r="H13" s="56" t="s">
        <v>308</v>
      </c>
      <c r="I13" s="55" t="s">
        <v>22</v>
      </c>
      <c r="J13" s="55" t="s">
        <v>23</v>
      </c>
      <c r="K13" s="62">
        <v>1</v>
      </c>
      <c r="L13" s="81" t="s">
        <v>354</v>
      </c>
      <c r="M13" s="55" t="s">
        <v>355</v>
      </c>
      <c r="N13" s="55" t="s">
        <v>355</v>
      </c>
    </row>
    <row r="14" spans="1:14" x14ac:dyDescent="0.25">
      <c r="B14" s="82"/>
      <c r="D14" s="82"/>
      <c r="E14" s="82"/>
      <c r="F14" s="83"/>
      <c r="G14" s="83"/>
      <c r="H14" s="82"/>
      <c r="K14" s="84"/>
      <c r="L14" s="85"/>
    </row>
    <row r="19" spans="10:11" ht="42" customHeight="1" x14ac:dyDescent="0.25">
      <c r="J19" s="64" t="s">
        <v>66</v>
      </c>
      <c r="K19" s="65">
        <f>SUM(K3:K13)/11*100</f>
        <v>100</v>
      </c>
    </row>
    <row r="32" spans="10:11" ht="2.25" customHeight="1" x14ac:dyDescent="0.25"/>
    <row r="33" hidden="1" x14ac:dyDescent="0.25"/>
    <row r="34" ht="6" customHeight="1" x14ac:dyDescent="0.25"/>
    <row r="35" hidden="1" x14ac:dyDescent="0.25"/>
  </sheetData>
  <mergeCells count="2">
    <mergeCell ref="B3:B12"/>
    <mergeCell ref="A1:N1"/>
  </mergeCells>
  <phoneticPr fontId="20" type="noConversion"/>
  <conditionalFormatting sqref="J3:J14">
    <cfRule type="containsText" dxfId="26" priority="1" stopIfTrue="1" operator="containsText" text="No cumple">
      <formula>NOT(ISERROR(SEARCH("No cumple",J3)))</formula>
    </cfRule>
    <cfRule type="containsText" dxfId="25" priority="2" stopIfTrue="1" operator="containsText" text="Parcialmente">
      <formula>NOT(ISERROR(SEARCH("Parcialmente",J3)))</formula>
    </cfRule>
    <cfRule type="containsText" dxfId="24" priority="3" stopIfTrue="1" operator="containsText" text="Cumple">
      <formula>NOT(ISERROR(SEARCH("Cumple",J3)))</formula>
    </cfRule>
  </conditionalFormatting>
  <printOptions horizontalCentered="1"/>
  <pageMargins left="0.70866141732283472" right="0.70866141732283472" top="1.299212598425197" bottom="1.4960629921259843" header="0.31496062992125984" footer="0.31496062992125984"/>
  <pageSetup paperSize="5" scale="57" fitToHeight="0" orientation="landscape" r:id="rId1"/>
  <headerFooter>
    <oddHeader>&amp;C&amp;"Verdana,Negrita"&amp;12&amp;K0070C0
MATRIZ DE IDENTIFICACIÓN DE REQUISITOS 
LEGALES AMBIENTALES&amp;R&amp;G</oddHeader>
    <oddFooter xml:space="preserve">&amp;L&amp;"Verdana,Normal"Dirección: Calle 24A No. 59-42 Torre 4 Piso 3 
Centro Empresarial Sarmiento Angulo
Conmutador: (+601) 307 8038
Línea gratuita: 01 8000 119703&amp;R&amp;"Verdana,Normal"&amp;P de &amp;N
FOR-GAD-350-052
7/07/2025 Versión: 04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N45"/>
  <sheetViews>
    <sheetView showGridLines="0" view="pageLayout" zoomScale="55" zoomScaleNormal="80" zoomScalePageLayoutView="55" workbookViewId="0">
      <selection activeCell="N8" sqref="N8"/>
    </sheetView>
  </sheetViews>
  <sheetFormatPr baseColWidth="10" defaultColWidth="11.42578125" defaultRowHeight="15.75" x14ac:dyDescent="0.25"/>
  <cols>
    <col min="1" max="1" width="7" style="73" customWidth="1"/>
    <col min="2" max="2" width="19.7109375" style="66" customWidth="1"/>
    <col min="3" max="3" width="15.85546875" style="73" customWidth="1"/>
    <col min="4" max="4" width="19.28515625" style="73" customWidth="1"/>
    <col min="5" max="5" width="16.28515625" style="73" customWidth="1"/>
    <col min="6" max="6" width="13" style="73" customWidth="1"/>
    <col min="7" max="7" width="29" style="74" customWidth="1"/>
    <col min="8" max="8" width="37.5703125" style="66" customWidth="1"/>
    <col min="9" max="9" width="22.42578125" style="73" bestFit="1" customWidth="1"/>
    <col min="10" max="11" width="19.7109375" style="73" bestFit="1" customWidth="1"/>
    <col min="12" max="12" width="18.85546875" style="73" bestFit="1" customWidth="1"/>
    <col min="13" max="13" width="23.42578125" style="66" customWidth="1"/>
    <col min="14" max="14" width="16.42578125" style="66" bestFit="1" customWidth="1"/>
    <col min="15" max="15" width="5.42578125" style="66" customWidth="1"/>
    <col min="16" max="16" width="1.85546875" style="66" customWidth="1"/>
    <col min="17" max="17" width="3.28515625" style="66" customWidth="1"/>
    <col min="18" max="18" width="5.42578125" style="66" customWidth="1"/>
    <col min="19" max="19" width="3.7109375" style="66" customWidth="1"/>
    <col min="20" max="20" width="22.7109375" style="66" customWidth="1"/>
    <col min="21" max="16384" width="11.42578125" style="66"/>
  </cols>
  <sheetData>
    <row r="1" spans="1:14" ht="40.5" customHeight="1" x14ac:dyDescent="0.25">
      <c r="A1" s="104" t="s">
        <v>67</v>
      </c>
      <c r="B1" s="104"/>
      <c r="C1" s="104"/>
      <c r="D1" s="104"/>
      <c r="E1" s="104"/>
      <c r="F1" s="104"/>
      <c r="G1" s="104"/>
      <c r="H1" s="104"/>
      <c r="I1" s="104"/>
      <c r="J1" s="104"/>
      <c r="K1" s="104"/>
      <c r="L1" s="104"/>
      <c r="M1" s="104"/>
      <c r="N1" s="104"/>
    </row>
    <row r="2" spans="1:14" ht="72.75" customHeight="1" x14ac:dyDescent="0.25">
      <c r="A2" s="67" t="s">
        <v>1</v>
      </c>
      <c r="B2" s="68" t="s">
        <v>2</v>
      </c>
      <c r="C2" s="67" t="s">
        <v>3</v>
      </c>
      <c r="D2" s="68" t="s">
        <v>4</v>
      </c>
      <c r="E2" s="68" t="s">
        <v>5</v>
      </c>
      <c r="F2" s="67" t="s">
        <v>6</v>
      </c>
      <c r="G2" s="67" t="s">
        <v>7</v>
      </c>
      <c r="H2" s="68" t="s">
        <v>8</v>
      </c>
      <c r="I2" s="68" t="s">
        <v>9</v>
      </c>
      <c r="J2" s="68" t="s">
        <v>68</v>
      </c>
      <c r="K2" s="68" t="s">
        <v>11</v>
      </c>
      <c r="L2" s="68" t="s">
        <v>12</v>
      </c>
      <c r="M2" s="68" t="s">
        <v>13</v>
      </c>
      <c r="N2" s="68" t="s">
        <v>14</v>
      </c>
    </row>
    <row r="3" spans="1:14" ht="287.25" customHeight="1" x14ac:dyDescent="0.25">
      <c r="A3" s="69">
        <v>1</v>
      </c>
      <c r="B3" s="70" t="s">
        <v>321</v>
      </c>
      <c r="C3" s="71" t="s">
        <v>69</v>
      </c>
      <c r="D3" s="71" t="s">
        <v>70</v>
      </c>
      <c r="E3" s="71" t="s">
        <v>71</v>
      </c>
      <c r="F3" s="71" t="s">
        <v>72</v>
      </c>
      <c r="G3" s="71" t="s">
        <v>73</v>
      </c>
      <c r="H3" s="71" t="s">
        <v>74</v>
      </c>
      <c r="I3" s="72" t="s">
        <v>75</v>
      </c>
      <c r="J3" s="69" t="s">
        <v>23</v>
      </c>
      <c r="K3" s="72">
        <v>1</v>
      </c>
      <c r="L3" s="70" t="s">
        <v>332</v>
      </c>
      <c r="M3" s="69" t="s">
        <v>355</v>
      </c>
      <c r="N3" s="69" t="s">
        <v>355</v>
      </c>
    </row>
    <row r="4" spans="1:14" ht="78.75" x14ac:dyDescent="0.25">
      <c r="A4" s="69">
        <v>2</v>
      </c>
      <c r="B4" s="91" t="s">
        <v>322</v>
      </c>
      <c r="C4" s="71" t="s">
        <v>76</v>
      </c>
      <c r="D4" s="71" t="s">
        <v>30</v>
      </c>
      <c r="E4" s="71" t="s">
        <v>77</v>
      </c>
      <c r="F4" s="71" t="s">
        <v>78</v>
      </c>
      <c r="G4" s="71" t="s">
        <v>79</v>
      </c>
      <c r="H4" s="71" t="s">
        <v>80</v>
      </c>
      <c r="I4" s="72" t="s">
        <v>81</v>
      </c>
      <c r="J4" s="69" t="s">
        <v>82</v>
      </c>
      <c r="K4" s="72">
        <v>1</v>
      </c>
      <c r="L4" s="70" t="s">
        <v>332</v>
      </c>
      <c r="M4" s="69" t="s">
        <v>355</v>
      </c>
      <c r="N4" s="69" t="s">
        <v>355</v>
      </c>
    </row>
    <row r="5" spans="1:14" ht="247.5" customHeight="1" x14ac:dyDescent="0.25">
      <c r="A5" s="69">
        <v>3</v>
      </c>
      <c r="B5" s="70" t="s">
        <v>321</v>
      </c>
      <c r="C5" s="71" t="s">
        <v>83</v>
      </c>
      <c r="D5" s="71" t="s">
        <v>70</v>
      </c>
      <c r="E5" s="71" t="s">
        <v>320</v>
      </c>
      <c r="F5" s="71" t="s">
        <v>84</v>
      </c>
      <c r="G5" s="71" t="s">
        <v>85</v>
      </c>
      <c r="H5" s="71" t="s">
        <v>86</v>
      </c>
      <c r="I5" s="72" t="s">
        <v>81</v>
      </c>
      <c r="J5" s="69" t="s">
        <v>23</v>
      </c>
      <c r="K5" s="72">
        <v>1</v>
      </c>
      <c r="L5" s="70" t="s">
        <v>332</v>
      </c>
      <c r="M5" s="69" t="s">
        <v>355</v>
      </c>
      <c r="N5" s="69" t="s">
        <v>355</v>
      </c>
    </row>
    <row r="6" spans="1:14" ht="247.5" customHeight="1" x14ac:dyDescent="0.25">
      <c r="A6" s="69">
        <v>4</v>
      </c>
      <c r="B6" s="70" t="s">
        <v>323</v>
      </c>
      <c r="C6" s="71" t="s">
        <v>87</v>
      </c>
      <c r="D6" s="71" t="s">
        <v>25</v>
      </c>
      <c r="E6" s="71" t="s">
        <v>88</v>
      </c>
      <c r="F6" s="71" t="s">
        <v>89</v>
      </c>
      <c r="G6" s="71" t="s">
        <v>90</v>
      </c>
      <c r="H6" s="71" t="s">
        <v>324</v>
      </c>
      <c r="I6" s="72" t="s">
        <v>81</v>
      </c>
      <c r="J6" s="69" t="s">
        <v>23</v>
      </c>
      <c r="K6" s="72">
        <v>1</v>
      </c>
      <c r="L6" s="70" t="s">
        <v>332</v>
      </c>
      <c r="M6" s="69" t="s">
        <v>355</v>
      </c>
      <c r="N6" s="69" t="s">
        <v>355</v>
      </c>
    </row>
    <row r="7" spans="1:14" ht="183" customHeight="1" x14ac:dyDescent="0.25">
      <c r="A7" s="69">
        <v>5</v>
      </c>
      <c r="B7" s="92" t="s">
        <v>329</v>
      </c>
      <c r="C7" s="71" t="s">
        <v>327</v>
      </c>
      <c r="D7" s="71" t="s">
        <v>328</v>
      </c>
      <c r="E7" s="71" t="s">
        <v>325</v>
      </c>
      <c r="F7" s="71" t="s">
        <v>330</v>
      </c>
      <c r="G7" s="92" t="s">
        <v>326</v>
      </c>
      <c r="H7" s="71" t="s">
        <v>331</v>
      </c>
      <c r="I7" s="72" t="s">
        <v>75</v>
      </c>
      <c r="J7" s="69" t="s">
        <v>192</v>
      </c>
      <c r="K7" s="72">
        <v>0</v>
      </c>
      <c r="L7" s="70" t="s">
        <v>332</v>
      </c>
      <c r="M7" s="94" t="s">
        <v>356</v>
      </c>
      <c r="N7" s="70" t="s">
        <v>357</v>
      </c>
    </row>
    <row r="8" spans="1:14" ht="157.5" customHeight="1" x14ac:dyDescent="0.25">
      <c r="A8" s="69">
        <v>5</v>
      </c>
      <c r="B8" s="69" t="s">
        <v>91</v>
      </c>
      <c r="C8" s="69" t="s">
        <v>92</v>
      </c>
      <c r="D8" s="71" t="s">
        <v>25</v>
      </c>
      <c r="E8" s="71" t="s">
        <v>93</v>
      </c>
      <c r="F8" s="69" t="s">
        <v>94</v>
      </c>
      <c r="G8" s="70" t="s">
        <v>95</v>
      </c>
      <c r="H8" s="70" t="s">
        <v>96</v>
      </c>
      <c r="I8" s="69" t="s">
        <v>81</v>
      </c>
      <c r="J8" s="69" t="s">
        <v>23</v>
      </c>
      <c r="K8" s="72">
        <v>1</v>
      </c>
      <c r="L8" s="70" t="s">
        <v>332</v>
      </c>
      <c r="M8" s="95" t="s">
        <v>355</v>
      </c>
      <c r="N8" s="95" t="s">
        <v>355</v>
      </c>
    </row>
    <row r="9" spans="1:14" ht="22.5" customHeight="1" x14ac:dyDescent="0.25">
      <c r="M9" s="93"/>
    </row>
    <row r="10" spans="1:14" ht="22.5" customHeight="1" x14ac:dyDescent="0.25"/>
    <row r="11" spans="1:14" ht="22.5" customHeight="1" x14ac:dyDescent="0.25">
      <c r="I11" s="75"/>
      <c r="J11" s="75"/>
    </row>
    <row r="12" spans="1:14" ht="45.75" customHeight="1" x14ac:dyDescent="0.25">
      <c r="I12" s="76" t="s">
        <v>97</v>
      </c>
      <c r="J12" s="77">
        <f>SUM(K3:K8)/5*100</f>
        <v>100</v>
      </c>
    </row>
    <row r="13" spans="1:14" ht="22.5" customHeight="1" x14ac:dyDescent="0.25"/>
    <row r="14" spans="1:14" ht="22.5" customHeight="1" x14ac:dyDescent="0.25"/>
    <row r="15" spans="1:14" ht="22.5" customHeight="1" x14ac:dyDescent="0.25"/>
    <row r="16" spans="1:14" ht="22.5" customHeight="1" x14ac:dyDescent="0.25"/>
    <row r="17" ht="22.5" customHeight="1" x14ac:dyDescent="0.25"/>
    <row r="18" ht="22.5" customHeight="1" x14ac:dyDescent="0.25"/>
    <row r="19" ht="22.5" customHeight="1" x14ac:dyDescent="0.25"/>
    <row r="20" ht="22.5" customHeight="1" x14ac:dyDescent="0.25"/>
    <row r="21" ht="22.5" customHeight="1" x14ac:dyDescent="0.25"/>
    <row r="22" ht="22.5" customHeight="1" x14ac:dyDescent="0.25"/>
    <row r="42" ht="2.25" customHeight="1" x14ac:dyDescent="0.25"/>
    <row r="43" hidden="1" x14ac:dyDescent="0.25"/>
    <row r="44" ht="6" customHeight="1" x14ac:dyDescent="0.25"/>
    <row r="45" hidden="1" x14ac:dyDescent="0.25"/>
  </sheetData>
  <mergeCells count="1">
    <mergeCell ref="A1:N1"/>
  </mergeCells>
  <phoneticPr fontId="20" type="noConversion"/>
  <conditionalFormatting sqref="J3:J22">
    <cfRule type="containsText" dxfId="23" priority="13" stopIfTrue="1" operator="containsText" text="No cumple">
      <formula>NOT(ISERROR(SEARCH("No cumple",J3)))</formula>
    </cfRule>
    <cfRule type="containsText" dxfId="22" priority="14" stopIfTrue="1" operator="containsText" text="Parcialmente">
      <formula>NOT(ISERROR(SEARCH("Parcialmente",J3)))</formula>
    </cfRule>
    <cfRule type="containsText" dxfId="21" priority="15" stopIfTrue="1" operator="containsText" text="Cumple">
      <formula>NOT(ISERROR(SEARCH("Cumple",J3)))</formula>
    </cfRule>
  </conditionalFormatting>
  <conditionalFormatting sqref="J4">
    <cfRule type="containsText" dxfId="20" priority="7" stopIfTrue="1" operator="containsText" text="No cumple">
      <formula>NOT(ISERROR(SEARCH("No cumple",J4)))</formula>
    </cfRule>
    <cfRule type="containsText" dxfId="19" priority="8" stopIfTrue="1" operator="containsText" text="Parcialmente">
      <formula>NOT(ISERROR(SEARCH("Parcialmente",J4)))</formula>
    </cfRule>
    <cfRule type="containsText" dxfId="18" priority="9" stopIfTrue="1" operator="containsText" text="Cumple">
      <formula>NOT(ISERROR(SEARCH("Cumple",J4)))</formula>
    </cfRule>
  </conditionalFormatting>
  <printOptions horizontalCentered="1"/>
  <pageMargins left="0.70866141732283472" right="0.70866141732283472" top="1.299212598425197" bottom="1.4960629921259843" header="0.31496062992125984" footer="0.31496062992125984"/>
  <pageSetup paperSize="5" scale="57" fitToHeight="0" orientation="landscape" r:id="rId1"/>
  <headerFooter>
    <oddHeader>&amp;C&amp;"Verdana,Negrita"&amp;12&amp;K0070C0
MATRIZ DE IDENTIFICACIÓN DE REQUISITOS 
LEGALES AMBIENTALES&amp;R&amp;G</oddHeader>
    <oddFooter xml:space="preserve">&amp;L&amp;"Verdana,Normal"Dirección: Calle 24A No. 59-42 Torre 4 Piso 3 
Centro Empresarial Sarmiento Angulo
Conmutador: (+601) 307 8038
Línea gratuita: 01 8000 119703&amp;R&amp;"Verdana,Normal"&amp;P de &amp;N
FOR-GAD-350-052
7/07/2025 Versión: 04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N27"/>
  <sheetViews>
    <sheetView showGridLines="0" view="pageLayout" zoomScale="55" zoomScaleNormal="70" zoomScalePageLayoutView="55" workbookViewId="0">
      <selection activeCell="N6" sqref="N6:N9"/>
    </sheetView>
  </sheetViews>
  <sheetFormatPr baseColWidth="10" defaultColWidth="11.42578125" defaultRowHeight="14.25" x14ac:dyDescent="0.25"/>
  <cols>
    <col min="1" max="1" width="7" style="5" customWidth="1"/>
    <col min="2" max="2" width="16.42578125" style="15" customWidth="1"/>
    <col min="3" max="3" width="14.28515625" style="15" customWidth="1"/>
    <col min="4" max="4" width="15.85546875" style="15" customWidth="1"/>
    <col min="5" max="5" width="13.85546875" style="15" customWidth="1"/>
    <col min="6" max="6" width="18.28515625" style="5" bestFit="1" customWidth="1"/>
    <col min="7" max="7" width="36.140625" style="15" customWidth="1"/>
    <col min="8" max="8" width="29.140625" style="16" customWidth="1"/>
    <col min="9" max="9" width="20.7109375" style="5" customWidth="1"/>
    <col min="10" max="10" width="21.28515625" style="5" customWidth="1"/>
    <col min="11" max="11" width="20.140625" style="5" customWidth="1"/>
    <col min="12" max="12" width="18.28515625" style="5" customWidth="1"/>
    <col min="13" max="13" width="28.7109375" style="16" customWidth="1"/>
    <col min="14" max="14" width="20.42578125" style="15" bestFit="1" customWidth="1"/>
    <col min="15" max="15" width="5.42578125" style="15" customWidth="1"/>
    <col min="16" max="16" width="1.85546875" style="15" customWidth="1"/>
    <col min="17" max="17" width="3.28515625" style="15" customWidth="1"/>
    <col min="18" max="18" width="5.42578125" style="15" customWidth="1"/>
    <col min="19" max="19" width="3.7109375" style="15" customWidth="1"/>
    <col min="20" max="20" width="22.7109375" style="15" customWidth="1"/>
    <col min="21" max="16384" width="11.42578125" style="15"/>
  </cols>
  <sheetData>
    <row r="1" spans="1:14" x14ac:dyDescent="0.25">
      <c r="A1" s="107" t="s">
        <v>98</v>
      </c>
      <c r="B1" s="107"/>
      <c r="C1" s="107"/>
      <c r="D1" s="107"/>
      <c r="E1" s="107"/>
      <c r="F1" s="107"/>
      <c r="G1" s="107"/>
      <c r="H1" s="107"/>
      <c r="I1" s="107"/>
      <c r="J1" s="107"/>
      <c r="K1" s="107"/>
      <c r="L1" s="107"/>
      <c r="M1" s="107"/>
      <c r="N1" s="107"/>
    </row>
    <row r="2" spans="1:14" ht="42.75" x14ac:dyDescent="0.25">
      <c r="A2" s="1" t="s">
        <v>1</v>
      </c>
      <c r="B2" s="6" t="s">
        <v>2</v>
      </c>
      <c r="C2" s="1" t="s">
        <v>3</v>
      </c>
      <c r="D2" s="6" t="s">
        <v>4</v>
      </c>
      <c r="E2" s="6" t="s">
        <v>5</v>
      </c>
      <c r="F2" s="1" t="s">
        <v>6</v>
      </c>
      <c r="G2" s="1" t="s">
        <v>7</v>
      </c>
      <c r="H2" s="6" t="s">
        <v>8</v>
      </c>
      <c r="I2" s="6" t="s">
        <v>9</v>
      </c>
      <c r="J2" s="6" t="s">
        <v>99</v>
      </c>
      <c r="K2" s="6" t="s">
        <v>11</v>
      </c>
      <c r="L2" s="6" t="s">
        <v>12</v>
      </c>
      <c r="M2" s="6" t="s">
        <v>13</v>
      </c>
      <c r="N2" s="6" t="s">
        <v>14</v>
      </c>
    </row>
    <row r="3" spans="1:14" s="5" customFormat="1" ht="81.75" customHeight="1" x14ac:dyDescent="0.25">
      <c r="A3" s="4">
        <v>1</v>
      </c>
      <c r="B3" s="108" t="s">
        <v>100</v>
      </c>
      <c r="C3" s="3" t="s">
        <v>101</v>
      </c>
      <c r="D3" s="3" t="s">
        <v>102</v>
      </c>
      <c r="E3" s="3" t="s">
        <v>103</v>
      </c>
      <c r="F3" s="3">
        <v>4</v>
      </c>
      <c r="G3" s="11" t="s">
        <v>104</v>
      </c>
      <c r="H3" s="7" t="s">
        <v>105</v>
      </c>
      <c r="I3" s="3" t="s">
        <v>106</v>
      </c>
      <c r="J3" s="4" t="s">
        <v>23</v>
      </c>
      <c r="K3" s="12">
        <v>1</v>
      </c>
      <c r="L3" s="96" t="s">
        <v>332</v>
      </c>
      <c r="M3" s="2" t="s">
        <v>355</v>
      </c>
      <c r="N3" s="20"/>
    </row>
    <row r="4" spans="1:14" s="5" customFormat="1" ht="116.25" customHeight="1" x14ac:dyDescent="0.25">
      <c r="A4" s="4">
        <v>2</v>
      </c>
      <c r="B4" s="108"/>
      <c r="C4" s="29" t="s">
        <v>107</v>
      </c>
      <c r="D4" s="29" t="s">
        <v>102</v>
      </c>
      <c r="E4" s="29" t="s">
        <v>108</v>
      </c>
      <c r="F4" s="30">
        <v>1</v>
      </c>
      <c r="G4" s="31" t="s">
        <v>109</v>
      </c>
      <c r="H4" s="32" t="s">
        <v>110</v>
      </c>
      <c r="I4" s="3" t="s">
        <v>22</v>
      </c>
      <c r="J4" s="4" t="s">
        <v>23</v>
      </c>
      <c r="K4" s="33">
        <v>1</v>
      </c>
      <c r="L4" s="2" t="s">
        <v>332</v>
      </c>
      <c r="M4" s="2" t="s">
        <v>355</v>
      </c>
      <c r="N4" s="20"/>
    </row>
    <row r="5" spans="1:14" ht="172.5" customHeight="1" x14ac:dyDescent="0.25">
      <c r="A5" s="4">
        <v>3</v>
      </c>
      <c r="B5" s="106" t="s">
        <v>112</v>
      </c>
      <c r="C5" s="3" t="s">
        <v>113</v>
      </c>
      <c r="D5" s="3" t="s">
        <v>25</v>
      </c>
      <c r="E5" s="3" t="s">
        <v>114</v>
      </c>
      <c r="F5" s="3" t="s">
        <v>115</v>
      </c>
      <c r="G5" s="11" t="s">
        <v>116</v>
      </c>
      <c r="H5" s="7" t="s">
        <v>117</v>
      </c>
      <c r="I5" s="21" t="s">
        <v>22</v>
      </c>
      <c r="J5" s="4" t="s">
        <v>23</v>
      </c>
      <c r="K5" s="12">
        <v>1</v>
      </c>
      <c r="L5" s="2" t="s">
        <v>332</v>
      </c>
      <c r="M5" s="2" t="s">
        <v>355</v>
      </c>
      <c r="N5" s="4"/>
    </row>
    <row r="6" spans="1:14" ht="65.25" customHeight="1" x14ac:dyDescent="0.25">
      <c r="A6" s="109">
        <v>4</v>
      </c>
      <c r="B6" s="106"/>
      <c r="C6" s="108" t="s">
        <v>118</v>
      </c>
      <c r="D6" s="108" t="s">
        <v>119</v>
      </c>
      <c r="E6" s="108" t="s">
        <v>120</v>
      </c>
      <c r="F6" s="3" t="s">
        <v>121</v>
      </c>
      <c r="G6" s="11" t="s">
        <v>122</v>
      </c>
      <c r="H6" s="113" t="s">
        <v>123</v>
      </c>
      <c r="I6" s="110" t="s">
        <v>22</v>
      </c>
      <c r="J6" s="109" t="s">
        <v>23</v>
      </c>
      <c r="K6" s="111">
        <v>1</v>
      </c>
      <c r="L6" s="105" t="s">
        <v>332</v>
      </c>
      <c r="M6" s="2" t="s">
        <v>355</v>
      </c>
      <c r="N6" s="112"/>
    </row>
    <row r="7" spans="1:14" ht="30.75" customHeight="1" x14ac:dyDescent="0.25">
      <c r="A7" s="109"/>
      <c r="B7" s="106"/>
      <c r="C7" s="108"/>
      <c r="D7" s="108"/>
      <c r="E7" s="108"/>
      <c r="F7" s="3" t="s">
        <v>124</v>
      </c>
      <c r="G7" s="11" t="s">
        <v>125</v>
      </c>
      <c r="H7" s="113"/>
      <c r="I7" s="110"/>
      <c r="J7" s="109"/>
      <c r="K7" s="109"/>
      <c r="L7" s="105"/>
      <c r="M7" s="2" t="s">
        <v>355</v>
      </c>
      <c r="N7" s="109"/>
    </row>
    <row r="8" spans="1:14" ht="57.75" customHeight="1" x14ac:dyDescent="0.25">
      <c r="A8" s="109"/>
      <c r="B8" s="106"/>
      <c r="C8" s="108"/>
      <c r="D8" s="108"/>
      <c r="E8" s="108"/>
      <c r="F8" s="3" t="s">
        <v>126</v>
      </c>
      <c r="G8" s="11" t="s">
        <v>127</v>
      </c>
      <c r="H8" s="113"/>
      <c r="I8" s="110"/>
      <c r="J8" s="109"/>
      <c r="K8" s="109"/>
      <c r="L8" s="105"/>
      <c r="M8" s="2" t="s">
        <v>355</v>
      </c>
      <c r="N8" s="109"/>
    </row>
    <row r="9" spans="1:14" ht="49.5" customHeight="1" x14ac:dyDescent="0.25">
      <c r="A9" s="109"/>
      <c r="B9" s="106"/>
      <c r="C9" s="108"/>
      <c r="D9" s="108"/>
      <c r="E9" s="108"/>
      <c r="F9" s="3" t="s">
        <v>128</v>
      </c>
      <c r="G9" s="11" t="s">
        <v>129</v>
      </c>
      <c r="H9" s="113"/>
      <c r="I9" s="110"/>
      <c r="J9" s="109"/>
      <c r="K9" s="109"/>
      <c r="L9" s="105"/>
      <c r="M9" s="2" t="s">
        <v>355</v>
      </c>
      <c r="N9" s="109"/>
    </row>
    <row r="10" spans="1:14" ht="130.5" customHeight="1" x14ac:dyDescent="0.25">
      <c r="A10" s="4">
        <v>5</v>
      </c>
      <c r="B10" s="106"/>
      <c r="C10" s="3" t="s">
        <v>130</v>
      </c>
      <c r="D10" s="3" t="s">
        <v>131</v>
      </c>
      <c r="E10" s="23" t="s">
        <v>132</v>
      </c>
      <c r="F10" s="3" t="s">
        <v>133</v>
      </c>
      <c r="G10" s="11" t="s">
        <v>134</v>
      </c>
      <c r="H10" s="7" t="s">
        <v>135</v>
      </c>
      <c r="I10" s="21" t="s">
        <v>22</v>
      </c>
      <c r="J10" s="4" t="s">
        <v>23</v>
      </c>
      <c r="K10" s="12">
        <v>1</v>
      </c>
      <c r="L10" s="2" t="s">
        <v>332</v>
      </c>
      <c r="M10" s="2" t="s">
        <v>355</v>
      </c>
      <c r="N10" s="4"/>
    </row>
    <row r="11" spans="1:14" ht="131.25" customHeight="1" x14ac:dyDescent="0.25">
      <c r="A11" s="4">
        <v>6</v>
      </c>
      <c r="B11" s="106"/>
      <c r="C11" s="3" t="s">
        <v>136</v>
      </c>
      <c r="D11" s="3" t="s">
        <v>137</v>
      </c>
      <c r="E11" s="3" t="s">
        <v>138</v>
      </c>
      <c r="F11" s="3" t="s">
        <v>58</v>
      </c>
      <c r="G11" s="11" t="s">
        <v>139</v>
      </c>
      <c r="H11" s="7" t="s">
        <v>140</v>
      </c>
      <c r="I11" s="21" t="s">
        <v>22</v>
      </c>
      <c r="J11" s="4" t="s">
        <v>23</v>
      </c>
      <c r="K11" s="12">
        <v>1</v>
      </c>
      <c r="L11" s="2" t="s">
        <v>332</v>
      </c>
      <c r="M11" s="4" t="s">
        <v>355</v>
      </c>
      <c r="N11" s="4" t="s">
        <v>355</v>
      </c>
    </row>
    <row r="12" spans="1:14" ht="85.5" customHeight="1" x14ac:dyDescent="0.25">
      <c r="A12" s="4">
        <v>6</v>
      </c>
      <c r="B12" s="106"/>
      <c r="C12" s="3" t="s">
        <v>141</v>
      </c>
      <c r="D12" s="3" t="s">
        <v>137</v>
      </c>
      <c r="E12" s="3" t="s">
        <v>142</v>
      </c>
      <c r="F12" s="3" t="s">
        <v>143</v>
      </c>
      <c r="G12" s="11" t="s">
        <v>144</v>
      </c>
      <c r="H12" s="7" t="s">
        <v>145</v>
      </c>
      <c r="I12" s="21" t="s">
        <v>22</v>
      </c>
      <c r="J12" s="4" t="s">
        <v>23</v>
      </c>
      <c r="K12" s="12">
        <v>1</v>
      </c>
      <c r="L12" s="2" t="s">
        <v>332</v>
      </c>
      <c r="M12" s="4" t="s">
        <v>355</v>
      </c>
      <c r="N12" s="4" t="s">
        <v>355</v>
      </c>
    </row>
    <row r="13" spans="1:14" ht="99.75" customHeight="1" x14ac:dyDescent="0.25">
      <c r="A13" s="4">
        <v>7</v>
      </c>
      <c r="B13" s="106"/>
      <c r="C13" s="4" t="s">
        <v>146</v>
      </c>
      <c r="D13" s="2" t="s">
        <v>147</v>
      </c>
      <c r="E13" s="2" t="s">
        <v>148</v>
      </c>
      <c r="F13" s="2" t="s">
        <v>149</v>
      </c>
      <c r="G13" s="14" t="s">
        <v>150</v>
      </c>
      <c r="H13" s="13" t="s">
        <v>151</v>
      </c>
      <c r="I13" s="4" t="s">
        <v>22</v>
      </c>
      <c r="J13" s="4" t="s">
        <v>23</v>
      </c>
      <c r="K13" s="12">
        <v>1</v>
      </c>
      <c r="L13" s="2" t="s">
        <v>332</v>
      </c>
      <c r="M13" s="4" t="s">
        <v>355</v>
      </c>
      <c r="N13" s="4" t="s">
        <v>355</v>
      </c>
    </row>
    <row r="14" spans="1:14" ht="163.5" customHeight="1" x14ac:dyDescent="0.25">
      <c r="A14" s="4">
        <v>8</v>
      </c>
      <c r="B14" s="106"/>
      <c r="C14" s="3" t="s">
        <v>152</v>
      </c>
      <c r="D14" s="3" t="s">
        <v>137</v>
      </c>
      <c r="E14" s="23" t="s">
        <v>153</v>
      </c>
      <c r="F14" s="3" t="s">
        <v>154</v>
      </c>
      <c r="G14" s="11" t="s">
        <v>155</v>
      </c>
      <c r="H14" s="7" t="s">
        <v>156</v>
      </c>
      <c r="I14" s="3" t="s">
        <v>22</v>
      </c>
      <c r="J14" s="4" t="s">
        <v>23</v>
      </c>
      <c r="K14" s="12">
        <v>1</v>
      </c>
      <c r="L14" s="2" t="s">
        <v>332</v>
      </c>
      <c r="M14" s="4" t="s">
        <v>355</v>
      </c>
      <c r="N14" s="4" t="s">
        <v>355</v>
      </c>
    </row>
    <row r="15" spans="1:14" ht="200.25" customHeight="1" x14ac:dyDescent="0.25">
      <c r="A15" s="4">
        <v>9</v>
      </c>
      <c r="B15" s="106" t="s">
        <v>157</v>
      </c>
      <c r="C15" s="3" t="s">
        <v>158</v>
      </c>
      <c r="D15" s="3" t="s">
        <v>25</v>
      </c>
      <c r="E15" s="3" t="s">
        <v>159</v>
      </c>
      <c r="F15" s="3" t="s">
        <v>160</v>
      </c>
      <c r="G15" s="11" t="s">
        <v>161</v>
      </c>
      <c r="H15" s="7" t="s">
        <v>162</v>
      </c>
      <c r="I15" s="3" t="s">
        <v>22</v>
      </c>
      <c r="J15" s="4" t="s">
        <v>23</v>
      </c>
      <c r="K15" s="12">
        <v>1</v>
      </c>
      <c r="L15" s="2" t="s">
        <v>332</v>
      </c>
      <c r="M15" s="4" t="s">
        <v>355</v>
      </c>
      <c r="N15" s="4" t="s">
        <v>355</v>
      </c>
    </row>
    <row r="16" spans="1:14" ht="71.25" x14ac:dyDescent="0.25">
      <c r="A16" s="4">
        <v>10</v>
      </c>
      <c r="B16" s="106"/>
      <c r="C16" s="3" t="s">
        <v>163</v>
      </c>
      <c r="D16" s="3" t="s">
        <v>164</v>
      </c>
      <c r="E16" s="3" t="s">
        <v>165</v>
      </c>
      <c r="F16" s="3">
        <v>4</v>
      </c>
      <c r="G16" s="11" t="s">
        <v>166</v>
      </c>
      <c r="H16" s="7" t="s">
        <v>167</v>
      </c>
      <c r="I16" s="3" t="s">
        <v>22</v>
      </c>
      <c r="J16" s="4" t="s">
        <v>23</v>
      </c>
      <c r="K16" s="12">
        <v>1</v>
      </c>
      <c r="L16" s="2" t="s">
        <v>332</v>
      </c>
      <c r="M16" s="4" t="s">
        <v>355</v>
      </c>
      <c r="N16" s="4" t="s">
        <v>355</v>
      </c>
    </row>
    <row r="17" spans="1:14" ht="85.5" x14ac:dyDescent="0.25">
      <c r="A17" s="4">
        <v>11</v>
      </c>
      <c r="B17" s="106"/>
      <c r="C17" s="3" t="s">
        <v>168</v>
      </c>
      <c r="D17" s="3" t="s">
        <v>164</v>
      </c>
      <c r="E17" s="3" t="s">
        <v>169</v>
      </c>
      <c r="F17" s="3" t="s">
        <v>170</v>
      </c>
      <c r="G17" s="11" t="s">
        <v>171</v>
      </c>
      <c r="H17" s="7" t="s">
        <v>304</v>
      </c>
      <c r="I17" s="3" t="s">
        <v>106</v>
      </c>
      <c r="J17" s="4" t="s">
        <v>23</v>
      </c>
      <c r="K17" s="12">
        <v>1</v>
      </c>
      <c r="L17" s="2" t="s">
        <v>332</v>
      </c>
      <c r="M17" s="2" t="s">
        <v>355</v>
      </c>
      <c r="N17" s="2" t="s">
        <v>355</v>
      </c>
    </row>
    <row r="18" spans="1:14" ht="57" x14ac:dyDescent="0.25">
      <c r="A18" s="4">
        <v>12</v>
      </c>
      <c r="B18" s="106"/>
      <c r="C18" s="3" t="s">
        <v>83</v>
      </c>
      <c r="D18" s="3" t="s">
        <v>25</v>
      </c>
      <c r="E18" s="3" t="s">
        <v>172</v>
      </c>
      <c r="F18" s="3" t="s">
        <v>173</v>
      </c>
      <c r="G18" s="11" t="s">
        <v>174</v>
      </c>
      <c r="H18" s="7" t="s">
        <v>175</v>
      </c>
      <c r="I18" s="3" t="s">
        <v>22</v>
      </c>
      <c r="J18" s="4" t="s">
        <v>23</v>
      </c>
      <c r="K18" s="12">
        <v>1</v>
      </c>
      <c r="L18" s="2" t="s">
        <v>332</v>
      </c>
      <c r="M18" s="2" t="s">
        <v>355</v>
      </c>
      <c r="N18" s="2" t="s">
        <v>355</v>
      </c>
    </row>
    <row r="19" spans="1:14" ht="128.25" x14ac:dyDescent="0.25">
      <c r="A19" s="4">
        <v>13</v>
      </c>
      <c r="B19" s="106"/>
      <c r="C19" s="3" t="s">
        <v>176</v>
      </c>
      <c r="D19" s="3" t="s">
        <v>177</v>
      </c>
      <c r="E19" s="3" t="s">
        <v>178</v>
      </c>
      <c r="F19" s="3" t="s">
        <v>160</v>
      </c>
      <c r="G19" s="11" t="s">
        <v>179</v>
      </c>
      <c r="H19" s="7" t="s">
        <v>180</v>
      </c>
      <c r="I19" s="4" t="s">
        <v>75</v>
      </c>
      <c r="J19" s="4" t="s">
        <v>111</v>
      </c>
      <c r="K19" s="12">
        <v>0.8</v>
      </c>
      <c r="L19" s="2" t="s">
        <v>332</v>
      </c>
      <c r="M19" s="13" t="s">
        <v>181</v>
      </c>
      <c r="N19" s="51" t="s">
        <v>358</v>
      </c>
    </row>
    <row r="20" spans="1:14" ht="114" x14ac:dyDescent="0.25">
      <c r="A20" s="4">
        <v>14</v>
      </c>
      <c r="B20" s="106"/>
      <c r="C20" s="3" t="s">
        <v>182</v>
      </c>
      <c r="D20" s="3" t="s">
        <v>183</v>
      </c>
      <c r="E20" s="3" t="s">
        <v>184</v>
      </c>
      <c r="F20" s="3" t="s">
        <v>185</v>
      </c>
      <c r="G20" s="11" t="s">
        <v>186</v>
      </c>
      <c r="H20" s="11" t="s">
        <v>187</v>
      </c>
      <c r="I20" s="4" t="s">
        <v>75</v>
      </c>
      <c r="J20" s="4" t="s">
        <v>23</v>
      </c>
      <c r="K20" s="12">
        <v>1</v>
      </c>
      <c r="L20" s="2" t="s">
        <v>332</v>
      </c>
      <c r="M20" s="22" t="s">
        <v>355</v>
      </c>
      <c r="N20" s="22" t="s">
        <v>355</v>
      </c>
    </row>
    <row r="21" spans="1:14" ht="114" x14ac:dyDescent="0.25">
      <c r="A21" s="4">
        <v>15</v>
      </c>
      <c r="B21" s="106"/>
      <c r="C21" s="3" t="s">
        <v>188</v>
      </c>
      <c r="D21" s="24" t="s">
        <v>164</v>
      </c>
      <c r="E21" s="24" t="s">
        <v>189</v>
      </c>
      <c r="F21" s="24">
        <v>16</v>
      </c>
      <c r="G21" s="25" t="s">
        <v>190</v>
      </c>
      <c r="H21" s="26" t="s">
        <v>191</v>
      </c>
      <c r="I21" s="3" t="s">
        <v>81</v>
      </c>
      <c r="J21" s="4" t="s">
        <v>23</v>
      </c>
      <c r="K21" s="12">
        <v>1</v>
      </c>
      <c r="L21" s="2" t="s">
        <v>332</v>
      </c>
      <c r="M21" s="22" t="s">
        <v>355</v>
      </c>
      <c r="N21" s="22" t="s">
        <v>355</v>
      </c>
    </row>
    <row r="22" spans="1:14" ht="409.5" x14ac:dyDescent="0.25">
      <c r="A22" s="4">
        <v>17</v>
      </c>
      <c r="B22" s="106"/>
      <c r="C22" s="3" t="s">
        <v>193</v>
      </c>
      <c r="D22" s="3" t="s">
        <v>137</v>
      </c>
      <c r="E22" s="23" t="s">
        <v>194</v>
      </c>
      <c r="F22" s="3" t="s">
        <v>58</v>
      </c>
      <c r="G22" s="11" t="s">
        <v>195</v>
      </c>
      <c r="H22" s="7" t="s">
        <v>196</v>
      </c>
      <c r="I22" s="3" t="s">
        <v>22</v>
      </c>
      <c r="J22" s="4" t="s">
        <v>111</v>
      </c>
      <c r="K22" s="12">
        <v>0.5</v>
      </c>
      <c r="L22" s="2" t="s">
        <v>332</v>
      </c>
      <c r="M22" s="13" t="s">
        <v>197</v>
      </c>
      <c r="N22" s="4">
        <v>2025</v>
      </c>
    </row>
    <row r="23" spans="1:14" ht="303" customHeight="1" x14ac:dyDescent="0.25">
      <c r="A23" s="4">
        <v>19</v>
      </c>
      <c r="B23" s="106"/>
      <c r="C23" s="3" t="s">
        <v>199</v>
      </c>
      <c r="D23" s="24" t="s">
        <v>70</v>
      </c>
      <c r="E23" s="24" t="s">
        <v>200</v>
      </c>
      <c r="F23" s="24" t="s">
        <v>201</v>
      </c>
      <c r="G23" s="26" t="s">
        <v>202</v>
      </c>
      <c r="H23" s="26" t="s">
        <v>203</v>
      </c>
      <c r="I23" s="24" t="s">
        <v>22</v>
      </c>
      <c r="J23" s="4" t="s">
        <v>111</v>
      </c>
      <c r="K23" s="34">
        <v>0.3</v>
      </c>
      <c r="L23" s="24" t="s">
        <v>332</v>
      </c>
      <c r="M23" s="26" t="s">
        <v>204</v>
      </c>
      <c r="N23" s="24">
        <v>2025</v>
      </c>
    </row>
    <row r="24" spans="1:14" ht="99.75" x14ac:dyDescent="0.25">
      <c r="A24" s="4">
        <v>20</v>
      </c>
      <c r="B24" s="105" t="s">
        <v>205</v>
      </c>
      <c r="C24" s="3" t="s">
        <v>206</v>
      </c>
      <c r="D24" s="3" t="s">
        <v>207</v>
      </c>
      <c r="E24" s="3" t="s">
        <v>208</v>
      </c>
      <c r="F24" s="3" t="s">
        <v>209</v>
      </c>
      <c r="G24" s="11" t="s">
        <v>210</v>
      </c>
      <c r="H24" s="7" t="s">
        <v>211</v>
      </c>
      <c r="I24" s="3" t="s">
        <v>22</v>
      </c>
      <c r="J24" s="4" t="s">
        <v>23</v>
      </c>
      <c r="K24" s="12">
        <v>1</v>
      </c>
      <c r="L24" s="2" t="s">
        <v>332</v>
      </c>
      <c r="M24" s="4" t="s">
        <v>355</v>
      </c>
      <c r="N24" s="4" t="s">
        <v>355</v>
      </c>
    </row>
    <row r="25" spans="1:14" ht="248.25" customHeight="1" x14ac:dyDescent="0.25">
      <c r="A25" s="4">
        <v>21</v>
      </c>
      <c r="B25" s="105"/>
      <c r="C25" s="4" t="s">
        <v>212</v>
      </c>
      <c r="D25" s="2" t="s">
        <v>147</v>
      </c>
      <c r="E25" s="2" t="s">
        <v>213</v>
      </c>
      <c r="F25" s="4" t="s">
        <v>214</v>
      </c>
      <c r="G25" s="14" t="s">
        <v>215</v>
      </c>
      <c r="H25" s="13" t="s">
        <v>216</v>
      </c>
      <c r="I25" s="4" t="s">
        <v>22</v>
      </c>
      <c r="J25" s="4" t="s">
        <v>23</v>
      </c>
      <c r="K25" s="12">
        <v>1</v>
      </c>
      <c r="L25" s="24" t="s">
        <v>332</v>
      </c>
      <c r="M25" s="4" t="s">
        <v>355</v>
      </c>
      <c r="N25" s="4" t="s">
        <v>355</v>
      </c>
    </row>
    <row r="26" spans="1:14" x14ac:dyDescent="0.25">
      <c r="J26" s="15"/>
    </row>
    <row r="27" spans="1:14" ht="28.5" x14ac:dyDescent="0.25">
      <c r="J27" s="27" t="s">
        <v>97</v>
      </c>
      <c r="K27" s="28">
        <f>SUM(K3:K25)/21*100</f>
        <v>88.571428571428584</v>
      </c>
    </row>
  </sheetData>
  <mergeCells count="15">
    <mergeCell ref="B24:B25"/>
    <mergeCell ref="B5:B14"/>
    <mergeCell ref="B15:B23"/>
    <mergeCell ref="A1:N1"/>
    <mergeCell ref="C6:C9"/>
    <mergeCell ref="D6:D9"/>
    <mergeCell ref="E6:E9"/>
    <mergeCell ref="A6:A9"/>
    <mergeCell ref="I6:I9"/>
    <mergeCell ref="J6:J9"/>
    <mergeCell ref="K6:K9"/>
    <mergeCell ref="L6:L9"/>
    <mergeCell ref="N6:N9"/>
    <mergeCell ref="H6:H9"/>
    <mergeCell ref="B3:B4"/>
  </mergeCells>
  <phoneticPr fontId="20" type="noConversion"/>
  <conditionalFormatting sqref="J3:J25">
    <cfRule type="containsText" dxfId="17" priority="4" stopIfTrue="1" operator="containsText" text="No cumple">
      <formula>NOT(ISERROR(SEARCH("No cumple",J3)))</formula>
    </cfRule>
    <cfRule type="containsText" dxfId="16" priority="5" stopIfTrue="1" operator="containsText" text="Parcialmente">
      <formula>NOT(ISERROR(SEARCH("Parcialmente",J3)))</formula>
    </cfRule>
    <cfRule type="containsText" dxfId="15" priority="6" stopIfTrue="1" operator="containsText" text="Cumple">
      <formula>NOT(ISERROR(SEARCH("Cumple",J3)))</formula>
    </cfRule>
  </conditionalFormatting>
  <printOptions horizontalCentered="1"/>
  <pageMargins left="0.70866141732283472" right="0.70866141732283472" top="1.299212598425197" bottom="1.4960629921259843" header="0.31496062992125984" footer="0.31496062992125984"/>
  <pageSetup paperSize="5" scale="57" fitToHeight="0" orientation="landscape" r:id="rId1"/>
  <headerFooter>
    <oddHeader>&amp;C&amp;"Verdana,Negrita"&amp;12&amp;K0070C0
MATRIZ DE IDENTIFICACIÓN DE REQUISITOS 
LEGALES AMBIENTALES&amp;R&amp;G</oddHeader>
    <oddFooter xml:space="preserve">&amp;L&amp;"Verdana,Normal"Dirección: Calle 24A No. 59-42 Torre 4 Piso 3 
Centro Empresarial Sarmiento Angulo
Conmutador: (+601) 307 8038
Línea gratuita: 01 8000 119703&amp;R&amp;"Verdana,Normal"&amp;P de &amp;N
FOR-GAD-350-052
7/07/2025 Versión: 04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E521"/>
  </sheetPr>
  <dimension ref="A1:N37"/>
  <sheetViews>
    <sheetView showGridLines="0" view="pageLayout" topLeftCell="A6" zoomScale="80" zoomScaleNormal="80" zoomScalePageLayoutView="80" workbookViewId="0">
      <selection activeCell="N8" sqref="N8"/>
    </sheetView>
  </sheetViews>
  <sheetFormatPr baseColWidth="10" defaultColWidth="11.42578125" defaultRowHeight="14.25" x14ac:dyDescent="0.2"/>
  <cols>
    <col min="1" max="1" width="7" style="15" customWidth="1"/>
    <col min="2" max="2" width="17.140625" style="15" customWidth="1"/>
    <col min="3" max="3" width="15.85546875" style="15" customWidth="1"/>
    <col min="4" max="4" width="15.7109375" style="15" customWidth="1"/>
    <col min="5" max="5" width="17.28515625" style="15" customWidth="1"/>
    <col min="6" max="6" width="13.28515625" style="5" customWidth="1"/>
    <col min="7" max="7" width="28.28515625" style="16" customWidth="1"/>
    <col min="8" max="8" width="22.28515625" style="16" customWidth="1"/>
    <col min="9" max="9" width="21.140625" style="5" customWidth="1"/>
    <col min="10" max="11" width="21.42578125" style="5" customWidth="1"/>
    <col min="12" max="12" width="20.42578125" style="5" customWidth="1"/>
    <col min="13" max="13" width="22.85546875" style="17" customWidth="1"/>
    <col min="14" max="14" width="20.140625" style="17" customWidth="1"/>
    <col min="15" max="15" width="5.42578125" style="17" customWidth="1"/>
    <col min="16" max="16" width="1.85546875" style="17" customWidth="1"/>
    <col min="17" max="17" width="3.28515625" style="17" customWidth="1"/>
    <col min="18" max="18" width="5.42578125" style="17" customWidth="1"/>
    <col min="19" max="19" width="3.7109375" style="17" customWidth="1"/>
    <col min="20" max="20" width="22.7109375" style="17" customWidth="1"/>
    <col min="21" max="16384" width="11.42578125" style="17"/>
  </cols>
  <sheetData>
    <row r="1" spans="1:14" ht="36" customHeight="1" x14ac:dyDescent="0.2">
      <c r="A1" s="107" t="s">
        <v>98</v>
      </c>
      <c r="B1" s="107"/>
      <c r="C1" s="107"/>
      <c r="D1" s="107"/>
      <c r="E1" s="107"/>
      <c r="F1" s="107"/>
      <c r="G1" s="107"/>
      <c r="H1" s="107"/>
      <c r="I1" s="107"/>
      <c r="J1" s="107"/>
      <c r="K1" s="107"/>
      <c r="L1" s="107"/>
      <c r="M1" s="107"/>
      <c r="N1" s="107"/>
    </row>
    <row r="2" spans="1:14" ht="72.75" customHeight="1" x14ac:dyDescent="0.2">
      <c r="A2" s="1" t="s">
        <v>1</v>
      </c>
      <c r="B2" s="6" t="s">
        <v>2</v>
      </c>
      <c r="C2" s="1" t="s">
        <v>3</v>
      </c>
      <c r="D2" s="6" t="s">
        <v>4</v>
      </c>
      <c r="E2" s="6" t="s">
        <v>5</v>
      </c>
      <c r="F2" s="1" t="s">
        <v>6</v>
      </c>
      <c r="G2" s="1" t="s">
        <v>7</v>
      </c>
      <c r="H2" s="6" t="s">
        <v>8</v>
      </c>
      <c r="I2" s="19" t="s">
        <v>9</v>
      </c>
      <c r="J2" s="6" t="s">
        <v>99</v>
      </c>
      <c r="K2" s="6" t="s">
        <v>11</v>
      </c>
      <c r="L2" s="6" t="s">
        <v>12</v>
      </c>
      <c r="M2" s="6" t="s">
        <v>13</v>
      </c>
      <c r="N2" s="6" t="s">
        <v>14</v>
      </c>
    </row>
    <row r="3" spans="1:14" ht="139.5" customHeight="1" x14ac:dyDescent="0.2">
      <c r="A3" s="9">
        <v>1</v>
      </c>
      <c r="B3" s="10" t="s">
        <v>217</v>
      </c>
      <c r="C3" s="35" t="s">
        <v>218</v>
      </c>
      <c r="D3" s="36" t="s">
        <v>137</v>
      </c>
      <c r="E3" s="36" t="s">
        <v>219</v>
      </c>
      <c r="F3" s="37">
        <v>1</v>
      </c>
      <c r="G3" s="38" t="s">
        <v>220</v>
      </c>
      <c r="H3" s="38" t="s">
        <v>221</v>
      </c>
      <c r="I3" s="39" t="s">
        <v>75</v>
      </c>
      <c r="J3" s="9" t="s">
        <v>23</v>
      </c>
      <c r="K3" s="40">
        <v>1</v>
      </c>
      <c r="L3" s="10" t="s">
        <v>332</v>
      </c>
      <c r="M3" s="10" t="s">
        <v>355</v>
      </c>
      <c r="N3" s="10" t="s">
        <v>355</v>
      </c>
    </row>
    <row r="4" spans="1:14" ht="125.25" customHeight="1" x14ac:dyDescent="0.2">
      <c r="A4" s="9">
        <v>2</v>
      </c>
      <c r="B4" s="41" t="s">
        <v>222</v>
      </c>
      <c r="C4" s="41" t="s">
        <v>223</v>
      </c>
      <c r="D4" s="41" t="s">
        <v>70</v>
      </c>
      <c r="E4" s="42" t="s">
        <v>224</v>
      </c>
      <c r="F4" s="41" t="s">
        <v>225</v>
      </c>
      <c r="G4" s="43" t="s">
        <v>226</v>
      </c>
      <c r="H4" s="43" t="s">
        <v>227</v>
      </c>
      <c r="I4" s="41" t="s">
        <v>81</v>
      </c>
      <c r="J4" s="9" t="s">
        <v>23</v>
      </c>
      <c r="K4" s="8">
        <v>1</v>
      </c>
      <c r="L4" s="10" t="s">
        <v>332</v>
      </c>
      <c r="M4" s="10" t="s">
        <v>355</v>
      </c>
      <c r="N4" s="10" t="s">
        <v>355</v>
      </c>
    </row>
    <row r="5" spans="1:14" ht="194.25" customHeight="1" x14ac:dyDescent="0.2">
      <c r="A5" s="4">
        <v>3</v>
      </c>
      <c r="B5" s="114" t="s">
        <v>228</v>
      </c>
      <c r="C5" s="29" t="s">
        <v>229</v>
      </c>
      <c r="D5" s="29" t="s">
        <v>137</v>
      </c>
      <c r="E5" s="44" t="s">
        <v>230</v>
      </c>
      <c r="F5" s="29">
        <v>66</v>
      </c>
      <c r="G5" s="32" t="s">
        <v>231</v>
      </c>
      <c r="H5" s="32" t="s">
        <v>232</v>
      </c>
      <c r="I5" s="29" t="s">
        <v>75</v>
      </c>
      <c r="J5" s="4" t="s">
        <v>23</v>
      </c>
      <c r="K5" s="12">
        <v>1</v>
      </c>
      <c r="L5" s="10" t="s">
        <v>332</v>
      </c>
      <c r="M5" s="10" t="s">
        <v>355</v>
      </c>
      <c r="N5" s="10" t="s">
        <v>355</v>
      </c>
    </row>
    <row r="6" spans="1:14" ht="306" customHeight="1" x14ac:dyDescent="0.2">
      <c r="A6" s="4">
        <v>4</v>
      </c>
      <c r="B6" s="114"/>
      <c r="C6" s="3" t="s">
        <v>233</v>
      </c>
      <c r="D6" s="24" t="s">
        <v>25</v>
      </c>
      <c r="E6" s="45" t="s">
        <v>234</v>
      </c>
      <c r="F6" s="24" t="s">
        <v>235</v>
      </c>
      <c r="G6" s="25" t="s">
        <v>236</v>
      </c>
      <c r="H6" s="26" t="s">
        <v>237</v>
      </c>
      <c r="I6" s="3" t="s">
        <v>22</v>
      </c>
      <c r="J6" s="4" t="s">
        <v>23</v>
      </c>
      <c r="K6" s="12">
        <v>1</v>
      </c>
      <c r="L6" s="2" t="s">
        <v>332</v>
      </c>
      <c r="M6" s="10" t="s">
        <v>355</v>
      </c>
      <c r="N6" s="10" t="s">
        <v>355</v>
      </c>
    </row>
    <row r="7" spans="1:14" ht="155.25" customHeight="1" x14ac:dyDescent="0.2">
      <c r="A7" s="9">
        <v>5</v>
      </c>
      <c r="B7" s="47" t="s">
        <v>238</v>
      </c>
      <c r="C7" s="47" t="s">
        <v>239</v>
      </c>
      <c r="D7" s="47" t="s">
        <v>70</v>
      </c>
      <c r="E7" s="47" t="s">
        <v>240</v>
      </c>
      <c r="F7" s="47" t="s">
        <v>241</v>
      </c>
      <c r="G7" s="88" t="s">
        <v>242</v>
      </c>
      <c r="H7" s="88" t="s">
        <v>306</v>
      </c>
      <c r="I7" s="47" t="s">
        <v>22</v>
      </c>
      <c r="J7" s="9" t="s">
        <v>23</v>
      </c>
      <c r="K7" s="8">
        <v>1</v>
      </c>
      <c r="L7" s="2" t="s">
        <v>332</v>
      </c>
      <c r="M7" s="10" t="s">
        <v>355</v>
      </c>
      <c r="N7" s="10" t="s">
        <v>355</v>
      </c>
    </row>
    <row r="8" spans="1:14" s="52" customFormat="1" ht="155.25" customHeight="1" x14ac:dyDescent="0.2">
      <c r="A8" s="4">
        <v>6</v>
      </c>
      <c r="B8" s="29" t="s">
        <v>336</v>
      </c>
      <c r="C8" s="29" t="s">
        <v>333</v>
      </c>
      <c r="D8" s="89" t="s">
        <v>334</v>
      </c>
      <c r="E8" s="29" t="s">
        <v>335</v>
      </c>
      <c r="F8" s="29">
        <v>11</v>
      </c>
      <c r="G8" s="7" t="s">
        <v>220</v>
      </c>
      <c r="H8" s="32" t="s">
        <v>337</v>
      </c>
      <c r="I8" s="29" t="s">
        <v>22</v>
      </c>
      <c r="J8" s="9" t="s">
        <v>23</v>
      </c>
      <c r="K8" s="12">
        <v>1</v>
      </c>
      <c r="L8" s="2" t="s">
        <v>332</v>
      </c>
      <c r="M8" s="2" t="s">
        <v>355</v>
      </c>
      <c r="N8" s="10" t="s">
        <v>355</v>
      </c>
    </row>
    <row r="9" spans="1:14" ht="24.75" customHeight="1" x14ac:dyDescent="0.2"/>
    <row r="10" spans="1:14" ht="39.75" customHeight="1" x14ac:dyDescent="0.2">
      <c r="I10" s="27" t="s">
        <v>97</v>
      </c>
      <c r="J10" s="28">
        <f>SUM(K3:K7)/5*100</f>
        <v>100</v>
      </c>
    </row>
    <row r="11" spans="1:14" ht="22.5" customHeight="1" x14ac:dyDescent="0.2"/>
    <row r="12" spans="1:14" ht="22.5" customHeight="1" x14ac:dyDescent="0.2"/>
    <row r="13" spans="1:14" ht="22.5" customHeight="1" x14ac:dyDescent="0.2"/>
    <row r="14" spans="1:14" ht="22.5" customHeight="1" x14ac:dyDescent="0.2"/>
    <row r="34" ht="2.25" customHeight="1" x14ac:dyDescent="0.2"/>
    <row r="35" hidden="1" x14ac:dyDescent="0.2"/>
    <row r="36" ht="6" customHeight="1" x14ac:dyDescent="0.2"/>
    <row r="37" hidden="1" x14ac:dyDescent="0.2"/>
  </sheetData>
  <mergeCells count="2">
    <mergeCell ref="B5:B6"/>
    <mergeCell ref="A1:N1"/>
  </mergeCells>
  <phoneticPr fontId="20" type="noConversion"/>
  <conditionalFormatting sqref="J3:J8">
    <cfRule type="containsText" dxfId="14" priority="1" stopIfTrue="1" operator="containsText" text="No cumple">
      <formula>NOT(ISERROR(SEARCH("No cumple",J3)))</formula>
    </cfRule>
    <cfRule type="containsText" dxfId="13" priority="8" stopIfTrue="1" operator="containsText" text="Parcialmente">
      <formula>NOT(ISERROR(SEARCH("Parcialmente",J3)))</formula>
    </cfRule>
    <cfRule type="containsText" dxfId="12" priority="9" stopIfTrue="1" operator="containsText" text="Cumple">
      <formula>NOT(ISERROR(SEARCH("Cumple",J3)))</formula>
    </cfRule>
  </conditionalFormatting>
  <printOptions horizontalCentered="1"/>
  <pageMargins left="0.70866141732283472" right="0.70866141732283472" top="1.299212598425197" bottom="1.4960629921259843" header="0.31496062992125984" footer="0.31496062992125984"/>
  <pageSetup paperSize="5" scale="57" fitToHeight="0" orientation="landscape" r:id="rId1"/>
  <headerFooter>
    <oddHeader>&amp;C&amp;"Verdana,Negrita"&amp;12&amp;K0070C0
MATRIZ DE IDENTIFICACIÓN DE REQUISITOS 
LEGALES AMBIENTALES&amp;R&amp;G</oddHeader>
    <oddFooter xml:space="preserve">&amp;L&amp;"Verdana,Normal"Dirección: Calle 24A No. 59-42 Torre 4 Piso 3 
Centro Empresarial Sarmiento Angulo
Conmutador: (+601) 307 8038
Línea gratuita: 01 8000 119703&amp;R&amp;"Verdana,Normal"&amp;P de &amp;N
FOR-GAD-350-052
7/07/2025 Versión: 04
</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N42"/>
  <sheetViews>
    <sheetView showGridLines="0" view="pageLayout" topLeftCell="A8" zoomScale="70" zoomScaleNormal="80" zoomScalePageLayoutView="70" workbookViewId="0">
      <selection activeCell="G6" sqref="G6"/>
    </sheetView>
  </sheetViews>
  <sheetFormatPr baseColWidth="10" defaultColWidth="11.42578125" defaultRowHeight="14.25" x14ac:dyDescent="0.2"/>
  <cols>
    <col min="1" max="1" width="4.85546875" style="15" bestFit="1" customWidth="1"/>
    <col min="2" max="2" width="16" style="15" bestFit="1" customWidth="1"/>
    <col min="3" max="3" width="17.85546875" style="15" bestFit="1" customWidth="1"/>
    <col min="4" max="4" width="18.85546875" style="15" customWidth="1"/>
    <col min="5" max="5" width="21.28515625" style="15" bestFit="1" customWidth="1"/>
    <col min="6" max="6" width="15" style="5" customWidth="1"/>
    <col min="7" max="7" width="25" style="16" customWidth="1"/>
    <col min="8" max="8" width="51" style="15" customWidth="1"/>
    <col min="9" max="9" width="17.28515625" style="5" customWidth="1"/>
    <col min="10" max="10" width="19.7109375" style="5" bestFit="1" customWidth="1"/>
    <col min="11" max="11" width="19.42578125" style="5" bestFit="1" customWidth="1"/>
    <col min="12" max="12" width="18.85546875" style="5" bestFit="1" customWidth="1"/>
    <col min="13" max="13" width="18.140625" style="17" customWidth="1"/>
    <col min="14" max="14" width="16.42578125" style="17" bestFit="1" customWidth="1"/>
    <col min="15" max="15" width="5.42578125" style="17" customWidth="1"/>
    <col min="16" max="16" width="1.85546875" style="17" customWidth="1"/>
    <col min="17" max="17" width="3.28515625" style="17" customWidth="1"/>
    <col min="18" max="18" width="5.42578125" style="17" customWidth="1"/>
    <col min="19" max="19" width="3.7109375" style="17" customWidth="1"/>
    <col min="20" max="20" width="22.7109375" style="17" customWidth="1"/>
    <col min="21" max="16384" width="11.42578125" style="17"/>
  </cols>
  <sheetData>
    <row r="1" spans="1:14" ht="40.5" customHeight="1" x14ac:dyDescent="0.2">
      <c r="A1" s="107" t="s">
        <v>243</v>
      </c>
      <c r="B1" s="107"/>
      <c r="C1" s="107"/>
      <c r="D1" s="107"/>
      <c r="E1" s="107"/>
      <c r="F1" s="107"/>
      <c r="G1" s="107"/>
      <c r="H1" s="107"/>
      <c r="I1" s="107"/>
      <c r="J1" s="107"/>
      <c r="K1" s="107"/>
      <c r="L1" s="107"/>
      <c r="M1" s="107"/>
      <c r="N1" s="107"/>
    </row>
    <row r="2" spans="1:14" ht="79.5" customHeight="1" x14ac:dyDescent="0.2">
      <c r="A2" s="1" t="s">
        <v>1</v>
      </c>
      <c r="B2" s="6" t="s">
        <v>2</v>
      </c>
      <c r="C2" s="1" t="s">
        <v>3</v>
      </c>
      <c r="D2" s="6" t="s">
        <v>4</v>
      </c>
      <c r="E2" s="6" t="s">
        <v>5</v>
      </c>
      <c r="F2" s="1" t="s">
        <v>6</v>
      </c>
      <c r="G2" s="1" t="s">
        <v>7</v>
      </c>
      <c r="H2" s="6" t="s">
        <v>8</v>
      </c>
      <c r="I2" s="19" t="s">
        <v>9</v>
      </c>
      <c r="J2" s="6" t="s">
        <v>99</v>
      </c>
      <c r="K2" s="6" t="s">
        <v>11</v>
      </c>
      <c r="L2" s="6" t="s">
        <v>12</v>
      </c>
      <c r="M2" s="6" t="s">
        <v>13</v>
      </c>
      <c r="N2" s="6" t="s">
        <v>14</v>
      </c>
    </row>
    <row r="3" spans="1:14" ht="157.5" customHeight="1" x14ac:dyDescent="0.2">
      <c r="A3" s="4">
        <v>1</v>
      </c>
      <c r="B3" s="29" t="s">
        <v>244</v>
      </c>
      <c r="C3" s="29" t="s">
        <v>245</v>
      </c>
      <c r="D3" s="29" t="s">
        <v>25</v>
      </c>
      <c r="E3" s="29" t="s">
        <v>246</v>
      </c>
      <c r="F3" s="29" t="s">
        <v>58</v>
      </c>
      <c r="G3" s="32" t="s">
        <v>247</v>
      </c>
      <c r="H3" s="32" t="s">
        <v>248</v>
      </c>
      <c r="I3" s="29" t="s">
        <v>81</v>
      </c>
      <c r="J3" s="12">
        <v>1</v>
      </c>
      <c r="K3" s="4" t="s">
        <v>23</v>
      </c>
      <c r="L3" s="2" t="s">
        <v>332</v>
      </c>
      <c r="M3" s="4" t="s">
        <v>355</v>
      </c>
      <c r="N3" s="4" t="s">
        <v>355</v>
      </c>
    </row>
    <row r="4" spans="1:14" ht="409.5" customHeight="1" x14ac:dyDescent="0.2">
      <c r="A4" s="4">
        <v>2</v>
      </c>
      <c r="B4" s="115" t="s">
        <v>249</v>
      </c>
      <c r="C4" s="29" t="s">
        <v>250</v>
      </c>
      <c r="D4" s="29" t="s">
        <v>25</v>
      </c>
      <c r="E4" s="29" t="s">
        <v>224</v>
      </c>
      <c r="F4" s="29" t="s">
        <v>251</v>
      </c>
      <c r="G4" s="32" t="s">
        <v>252</v>
      </c>
      <c r="H4" s="32" t="s">
        <v>361</v>
      </c>
      <c r="I4" s="29" t="s">
        <v>81</v>
      </c>
      <c r="J4" s="12">
        <v>1</v>
      </c>
      <c r="K4" s="4" t="s">
        <v>23</v>
      </c>
      <c r="L4" s="2" t="s">
        <v>332</v>
      </c>
      <c r="M4" s="4" t="s">
        <v>355</v>
      </c>
      <c r="N4" s="4" t="s">
        <v>355</v>
      </c>
    </row>
    <row r="5" spans="1:14" ht="156.75" x14ac:dyDescent="0.2">
      <c r="A5" s="4">
        <v>3</v>
      </c>
      <c r="B5" s="116"/>
      <c r="C5" s="29" t="s">
        <v>253</v>
      </c>
      <c r="D5" s="29" t="s">
        <v>30</v>
      </c>
      <c r="E5" s="29" t="s">
        <v>254</v>
      </c>
      <c r="F5" s="29" t="s">
        <v>255</v>
      </c>
      <c r="G5" s="32" t="s">
        <v>256</v>
      </c>
      <c r="H5" s="32" t="s">
        <v>257</v>
      </c>
      <c r="I5" s="29" t="s">
        <v>81</v>
      </c>
      <c r="J5" s="12">
        <v>1</v>
      </c>
      <c r="K5" s="4" t="s">
        <v>23</v>
      </c>
      <c r="L5" s="2" t="s">
        <v>332</v>
      </c>
      <c r="M5" s="4" t="s">
        <v>355</v>
      </c>
      <c r="N5" s="4" t="s">
        <v>355</v>
      </c>
    </row>
    <row r="6" spans="1:14" ht="114" x14ac:dyDescent="0.2">
      <c r="A6" s="4">
        <v>4</v>
      </c>
      <c r="B6" s="115" t="s">
        <v>258</v>
      </c>
      <c r="C6" s="29" t="s">
        <v>259</v>
      </c>
      <c r="D6" s="29" t="s">
        <v>25</v>
      </c>
      <c r="E6" s="29" t="s">
        <v>260</v>
      </c>
      <c r="F6" s="30" t="s">
        <v>261</v>
      </c>
      <c r="G6" s="32" t="s">
        <v>262</v>
      </c>
      <c r="H6" s="32" t="s">
        <v>263</v>
      </c>
      <c r="I6" s="29" t="s">
        <v>81</v>
      </c>
      <c r="J6" s="12">
        <v>1</v>
      </c>
      <c r="K6" s="4" t="s">
        <v>23</v>
      </c>
      <c r="L6" s="2" t="s">
        <v>332</v>
      </c>
      <c r="M6" s="4" t="s">
        <v>355</v>
      </c>
      <c r="N6" s="4" t="s">
        <v>355</v>
      </c>
    </row>
    <row r="7" spans="1:14" ht="171" x14ac:dyDescent="0.2">
      <c r="A7" s="4">
        <v>5</v>
      </c>
      <c r="B7" s="116"/>
      <c r="C7" s="29" t="s">
        <v>264</v>
      </c>
      <c r="D7" s="29" t="s">
        <v>265</v>
      </c>
      <c r="E7" s="29" t="s">
        <v>266</v>
      </c>
      <c r="F7" s="29" t="s">
        <v>267</v>
      </c>
      <c r="G7" s="32" t="s">
        <v>268</v>
      </c>
      <c r="H7" s="32" t="s">
        <v>269</v>
      </c>
      <c r="I7" s="29" t="s">
        <v>81</v>
      </c>
      <c r="J7" s="12">
        <v>1</v>
      </c>
      <c r="K7" s="4" t="s">
        <v>23</v>
      </c>
      <c r="L7" s="2" t="s">
        <v>332</v>
      </c>
      <c r="M7" s="4" t="s">
        <v>355</v>
      </c>
      <c r="N7" s="4" t="s">
        <v>355</v>
      </c>
    </row>
    <row r="8" spans="1:14" ht="22.5" customHeight="1" x14ac:dyDescent="0.2"/>
    <row r="9" spans="1:14" ht="22.5" customHeight="1" x14ac:dyDescent="0.2"/>
    <row r="10" spans="1:14" ht="22.5" customHeight="1" x14ac:dyDescent="0.2"/>
    <row r="11" spans="1:14" ht="36.75" customHeight="1" x14ac:dyDescent="0.2">
      <c r="H11" s="18" t="s">
        <v>97</v>
      </c>
      <c r="I11" s="46">
        <f>SUM(J3:J7)/5*100</f>
        <v>100</v>
      </c>
    </row>
    <row r="12" spans="1:14" ht="22.5" customHeight="1" x14ac:dyDescent="0.2"/>
    <row r="13" spans="1:14" ht="22.5" customHeight="1" x14ac:dyDescent="0.2"/>
    <row r="14" spans="1:14" ht="22.5" customHeight="1" x14ac:dyDescent="0.2"/>
    <row r="15" spans="1:14" ht="22.5" customHeight="1" x14ac:dyDescent="0.2"/>
    <row r="16" spans="1:14" ht="22.5" customHeight="1" x14ac:dyDescent="0.2"/>
    <row r="17" ht="22.5" customHeight="1" x14ac:dyDescent="0.2"/>
    <row r="18" ht="22.5" customHeight="1" x14ac:dyDescent="0.2"/>
    <row r="19" ht="22.5" customHeight="1" x14ac:dyDescent="0.2"/>
    <row r="39" ht="2.25" customHeight="1" x14ac:dyDescent="0.2"/>
    <row r="40" hidden="1" x14ac:dyDescent="0.2"/>
    <row r="41" ht="6" customHeight="1" x14ac:dyDescent="0.2"/>
    <row r="42" hidden="1" x14ac:dyDescent="0.2"/>
  </sheetData>
  <mergeCells count="3">
    <mergeCell ref="B6:B7"/>
    <mergeCell ref="A1:N1"/>
    <mergeCell ref="B4:B5"/>
  </mergeCells>
  <phoneticPr fontId="20" type="noConversion"/>
  <conditionalFormatting sqref="J3:N7 J8:J19">
    <cfRule type="containsText" dxfId="11" priority="1" stopIfTrue="1" operator="containsText" text="No cumple">
      <formula>NOT(ISERROR(SEARCH("No cumple",J3)))</formula>
    </cfRule>
    <cfRule type="containsText" dxfId="10" priority="2" stopIfTrue="1" operator="containsText" text="Parcialmente">
      <formula>NOT(ISERROR(SEARCH("Parcialmente",J3)))</formula>
    </cfRule>
    <cfRule type="containsText" dxfId="9" priority="3" stopIfTrue="1" operator="containsText" text="Cumple">
      <formula>NOT(ISERROR(SEARCH("Cumple",J3)))</formula>
    </cfRule>
  </conditionalFormatting>
  <printOptions horizontalCentered="1"/>
  <pageMargins left="0.70866141732283472" right="0.70866141732283472" top="1.299212598425197" bottom="1.4960629921259843" header="0.31496062992125984" footer="0.31496062992125984"/>
  <pageSetup paperSize="5" scale="57" fitToHeight="0" orientation="landscape" r:id="rId1"/>
  <headerFooter>
    <oddHeader>&amp;C&amp;"Verdana,Negrita"&amp;12&amp;K0070C0
MATRIZ DE IDENTIFICACIÓN DE REQUISITOS 
LEGALES AMBIENTALES&amp;R&amp;G</oddHeader>
    <oddFooter xml:space="preserve">&amp;L&amp;"Verdana,Normal"Dirección: Calle 24A No. 59-42 Torre 4 Piso 3 
Centro Empresarial Sarmiento Angulo
Conmutador: (+601) 307 8038
Línea gratuita: 01 8000 119703&amp;R&amp;"Verdana,Normal"&amp;P de &amp;N
FOR-GAD-350-052
7/07/2025 Versión: 04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N32"/>
  <sheetViews>
    <sheetView showGridLines="0" view="pageLayout" zoomScale="70" zoomScaleNormal="80" zoomScalePageLayoutView="70" workbookViewId="0">
      <selection activeCell="G7" sqref="G7"/>
    </sheetView>
  </sheetViews>
  <sheetFormatPr baseColWidth="10" defaultColWidth="11.42578125" defaultRowHeight="14.25" x14ac:dyDescent="0.25"/>
  <cols>
    <col min="1" max="1" width="4.85546875" style="5" bestFit="1" customWidth="1"/>
    <col min="2" max="2" width="18.85546875" style="15" bestFit="1" customWidth="1"/>
    <col min="3" max="3" width="19.85546875" style="15" bestFit="1" customWidth="1"/>
    <col min="4" max="4" width="22.42578125" style="15" bestFit="1" customWidth="1"/>
    <col min="5" max="5" width="18.140625" style="15" bestFit="1" customWidth="1"/>
    <col min="6" max="6" width="24.28515625" style="5" bestFit="1" customWidth="1"/>
    <col min="7" max="7" width="27" style="15" customWidth="1"/>
    <col min="8" max="8" width="33.7109375" style="15" customWidth="1"/>
    <col min="9" max="9" width="24.42578125" style="5" customWidth="1"/>
    <col min="10" max="10" width="15.85546875" style="5" customWidth="1"/>
    <col min="11" max="11" width="18.140625" style="5" customWidth="1"/>
    <col min="12" max="12" width="21.28515625" style="5" customWidth="1"/>
    <col min="13" max="13" width="14.7109375" style="15" customWidth="1"/>
    <col min="14" max="14" width="13" style="15" customWidth="1"/>
    <col min="15" max="15" width="5.42578125" style="15" customWidth="1"/>
    <col min="16" max="16" width="1.85546875" style="15" customWidth="1"/>
    <col min="17" max="17" width="3.28515625" style="15" customWidth="1"/>
    <col min="18" max="18" width="5.42578125" style="15" customWidth="1"/>
    <col min="19" max="19" width="3.7109375" style="15" customWidth="1"/>
    <col min="20" max="20" width="22.7109375" style="15" customWidth="1"/>
    <col min="21" max="16384" width="11.42578125" style="15"/>
  </cols>
  <sheetData>
    <row r="1" spans="1:14" ht="36.75" customHeight="1" x14ac:dyDescent="0.25">
      <c r="A1" s="107" t="s">
        <v>270</v>
      </c>
      <c r="B1" s="107"/>
      <c r="C1" s="107"/>
      <c r="D1" s="107"/>
      <c r="E1" s="107"/>
      <c r="F1" s="107"/>
      <c r="G1" s="107"/>
      <c r="H1" s="107"/>
      <c r="I1" s="107"/>
      <c r="J1" s="107"/>
      <c r="K1" s="107"/>
      <c r="L1" s="107"/>
      <c r="M1" s="107"/>
      <c r="N1" s="107"/>
    </row>
    <row r="2" spans="1:14" ht="87.75" customHeight="1" x14ac:dyDescent="0.25">
      <c r="A2" s="1" t="s">
        <v>1</v>
      </c>
      <c r="B2" s="6" t="s">
        <v>2</v>
      </c>
      <c r="C2" s="1" t="s">
        <v>3</v>
      </c>
      <c r="D2" s="6" t="s">
        <v>4</v>
      </c>
      <c r="E2" s="6" t="s">
        <v>5</v>
      </c>
      <c r="F2" s="1" t="s">
        <v>6</v>
      </c>
      <c r="G2" s="1" t="s">
        <v>7</v>
      </c>
      <c r="H2" s="6" t="s">
        <v>8</v>
      </c>
      <c r="I2" s="6" t="s">
        <v>9</v>
      </c>
      <c r="J2" s="6" t="s">
        <v>99</v>
      </c>
      <c r="K2" s="6" t="s">
        <v>11</v>
      </c>
      <c r="L2" s="6" t="s">
        <v>12</v>
      </c>
      <c r="M2" s="6" t="s">
        <v>13</v>
      </c>
      <c r="N2" s="6" t="s">
        <v>14</v>
      </c>
    </row>
    <row r="3" spans="1:14" ht="111" customHeight="1" x14ac:dyDescent="0.25">
      <c r="A3" s="4">
        <v>1</v>
      </c>
      <c r="B3" s="29" t="s">
        <v>271</v>
      </c>
      <c r="C3" s="29" t="s">
        <v>272</v>
      </c>
      <c r="D3" s="29" t="s">
        <v>25</v>
      </c>
      <c r="E3" s="29" t="s">
        <v>273</v>
      </c>
      <c r="F3" s="30" t="s">
        <v>274</v>
      </c>
      <c r="G3" s="32" t="s">
        <v>310</v>
      </c>
      <c r="H3" s="32" t="s">
        <v>275</v>
      </c>
      <c r="I3" s="29" t="s">
        <v>75</v>
      </c>
      <c r="J3" s="4" t="s">
        <v>23</v>
      </c>
      <c r="K3" s="12">
        <v>1</v>
      </c>
      <c r="L3" s="2" t="s">
        <v>303</v>
      </c>
      <c r="M3" s="4" t="s">
        <v>355</v>
      </c>
      <c r="N3" s="4" t="s">
        <v>355</v>
      </c>
    </row>
    <row r="4" spans="1:14" ht="60.75" customHeight="1" x14ac:dyDescent="0.25">
      <c r="A4" s="4">
        <v>2</v>
      </c>
      <c r="B4" s="29" t="s">
        <v>276</v>
      </c>
      <c r="C4" s="29" t="s">
        <v>277</v>
      </c>
      <c r="D4" s="29" t="s">
        <v>278</v>
      </c>
      <c r="E4" s="29" t="s">
        <v>279</v>
      </c>
      <c r="F4" s="30" t="s">
        <v>280</v>
      </c>
      <c r="G4" s="32" t="s">
        <v>281</v>
      </c>
      <c r="H4" s="32" t="s">
        <v>282</v>
      </c>
      <c r="I4" s="29" t="s">
        <v>81</v>
      </c>
      <c r="J4" s="4" t="s">
        <v>23</v>
      </c>
      <c r="K4" s="12">
        <v>1</v>
      </c>
      <c r="L4" s="2" t="s">
        <v>303</v>
      </c>
      <c r="M4" s="4" t="s">
        <v>355</v>
      </c>
      <c r="N4" s="4" t="s">
        <v>355</v>
      </c>
    </row>
    <row r="5" spans="1:14" ht="67.5" customHeight="1" x14ac:dyDescent="0.25">
      <c r="A5" s="4">
        <v>3</v>
      </c>
      <c r="B5" s="114" t="s">
        <v>283</v>
      </c>
      <c r="C5" s="29" t="s">
        <v>83</v>
      </c>
      <c r="D5" s="29" t="s">
        <v>25</v>
      </c>
      <c r="E5" s="29" t="s">
        <v>172</v>
      </c>
      <c r="F5" s="29" t="s">
        <v>284</v>
      </c>
      <c r="G5" s="32" t="s">
        <v>285</v>
      </c>
      <c r="H5" s="32" t="s">
        <v>307</v>
      </c>
      <c r="I5" s="29" t="s">
        <v>81</v>
      </c>
      <c r="J5" s="4" t="s">
        <v>23</v>
      </c>
      <c r="K5" s="12">
        <v>1</v>
      </c>
      <c r="L5" s="2" t="s">
        <v>303</v>
      </c>
      <c r="M5" s="4" t="s">
        <v>355</v>
      </c>
      <c r="N5" s="4" t="s">
        <v>355</v>
      </c>
    </row>
    <row r="6" spans="1:14" ht="134.25" customHeight="1" x14ac:dyDescent="0.25">
      <c r="A6" s="9">
        <v>4</v>
      </c>
      <c r="B6" s="118"/>
      <c r="C6" s="47" t="s">
        <v>286</v>
      </c>
      <c r="D6" s="47" t="s">
        <v>102</v>
      </c>
      <c r="E6" s="47" t="s">
        <v>287</v>
      </c>
      <c r="F6" s="47" t="s">
        <v>58</v>
      </c>
      <c r="G6" s="88" t="s">
        <v>288</v>
      </c>
      <c r="H6" s="88" t="s">
        <v>289</v>
      </c>
      <c r="I6" s="47" t="s">
        <v>81</v>
      </c>
      <c r="J6" s="9" t="s">
        <v>23</v>
      </c>
      <c r="K6" s="8">
        <v>1</v>
      </c>
      <c r="L6" s="10" t="s">
        <v>303</v>
      </c>
      <c r="M6" s="9" t="s">
        <v>355</v>
      </c>
      <c r="N6" s="9" t="s">
        <v>355</v>
      </c>
    </row>
    <row r="7" spans="1:14" s="120" customFormat="1" ht="102" customHeight="1" x14ac:dyDescent="0.25">
      <c r="A7" s="4">
        <v>5</v>
      </c>
      <c r="B7" s="47" t="s">
        <v>342</v>
      </c>
      <c r="C7" s="29" t="s">
        <v>338</v>
      </c>
      <c r="D7" s="29" t="s">
        <v>339</v>
      </c>
      <c r="E7" s="47" t="s">
        <v>340</v>
      </c>
      <c r="F7" s="29">
        <v>3</v>
      </c>
      <c r="G7" s="90" t="s">
        <v>341</v>
      </c>
      <c r="H7" s="32" t="s">
        <v>282</v>
      </c>
      <c r="I7" s="29" t="s">
        <v>81</v>
      </c>
      <c r="J7" s="4" t="s">
        <v>23</v>
      </c>
      <c r="K7" s="12">
        <v>1</v>
      </c>
      <c r="L7" s="2" t="s">
        <v>303</v>
      </c>
      <c r="M7" s="4" t="s">
        <v>355</v>
      </c>
      <c r="N7" s="4" t="s">
        <v>355</v>
      </c>
    </row>
    <row r="8" spans="1:14" ht="22.5" customHeight="1" x14ac:dyDescent="0.25">
      <c r="E8" s="48"/>
      <c r="F8" s="49"/>
    </row>
    <row r="9" spans="1:14" ht="42.75" x14ac:dyDescent="0.25">
      <c r="I9" s="18" t="s">
        <v>97</v>
      </c>
      <c r="J9" s="46">
        <f>SUM(K3:K6)/4*100</f>
        <v>100</v>
      </c>
    </row>
    <row r="10" spans="1:14" ht="22.5" customHeight="1" x14ac:dyDescent="0.25"/>
    <row r="11" spans="1:14" ht="22.5" customHeight="1" x14ac:dyDescent="0.25"/>
    <row r="12" spans="1:14" ht="22.5" customHeight="1" x14ac:dyDescent="0.25"/>
    <row r="13" spans="1:14" ht="22.5" customHeight="1" x14ac:dyDescent="0.25"/>
    <row r="29" ht="2.25" customHeight="1" x14ac:dyDescent="0.25"/>
    <row r="30" hidden="1" x14ac:dyDescent="0.25"/>
    <row r="31" ht="6" customHeight="1" x14ac:dyDescent="0.25"/>
    <row r="32" hidden="1" x14ac:dyDescent="0.25"/>
  </sheetData>
  <mergeCells count="2">
    <mergeCell ref="A1:N1"/>
    <mergeCell ref="B5:B6"/>
  </mergeCells>
  <phoneticPr fontId="20" type="noConversion"/>
  <conditionalFormatting sqref="J3:J7">
    <cfRule type="containsText" dxfId="8" priority="9" stopIfTrue="1" operator="containsText" text="Cumple">
      <formula>NOT(ISERROR(SEARCH("Cumple",J3)))</formula>
    </cfRule>
    <cfRule type="containsText" dxfId="7" priority="10" stopIfTrue="1" operator="containsText" text="No cumple">
      <formula>NOT(ISERROR(SEARCH("No cumple",J3)))</formula>
    </cfRule>
    <cfRule type="containsText" dxfId="6" priority="11" stopIfTrue="1" operator="containsText" text="Parcialmente">
      <formula>NOT(ISERROR(SEARCH("Parcialmente",J3)))</formula>
    </cfRule>
  </conditionalFormatting>
  <printOptions horizontalCentered="1"/>
  <pageMargins left="0.70866141732283472" right="0.70866141732283472" top="1.299212598425197" bottom="1.4960629921259843" header="0.31496062992125984" footer="0.31496062992125984"/>
  <pageSetup paperSize="5" scale="57" fitToHeight="0" orientation="landscape" r:id="rId1"/>
  <headerFooter>
    <oddHeader>&amp;C&amp;"Verdana,Negrita"&amp;12&amp;K0070C0
MATRIZ DE IDENTIFICACIÓN DE REQUISITOS 
LEGALES AMBIENTALES&amp;R&amp;G</oddHeader>
    <oddFooter xml:space="preserve">&amp;L&amp;"Verdana,Normal"Dirección: Calle 24A No. 59-42 Torre 4 Piso 3 
Centro Empresarial Sarmiento Angulo
Conmutador: (+601) 307 8038
Línea gratuita: 01 8000 119703&amp;R&amp;"Verdana,Normal"&amp;P de &amp;N
FOR-GAD-350-052
7/07/2025 Versión: 04
</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N31"/>
  <sheetViews>
    <sheetView showGridLines="0" view="pageLayout" topLeftCell="B4" zoomScale="70" zoomScaleNormal="80" zoomScaleSheetLayoutView="100" zoomScalePageLayoutView="70" workbookViewId="0">
      <selection activeCell="I4" sqref="I4"/>
    </sheetView>
  </sheetViews>
  <sheetFormatPr baseColWidth="10" defaultColWidth="11.42578125" defaultRowHeight="14.25" x14ac:dyDescent="0.25"/>
  <cols>
    <col min="1" max="1" width="4.85546875" style="5" hidden="1" customWidth="1"/>
    <col min="2" max="2" width="18.85546875" style="15" bestFit="1" customWidth="1"/>
    <col min="3" max="3" width="19.85546875" style="15" bestFit="1" customWidth="1"/>
    <col min="4" max="4" width="22.42578125" style="15" bestFit="1" customWidth="1"/>
    <col min="5" max="5" width="18.140625" style="15" bestFit="1" customWidth="1"/>
    <col min="6" max="6" width="24.28515625" style="5" bestFit="1" customWidth="1"/>
    <col min="7" max="7" width="32.42578125" style="15" customWidth="1"/>
    <col min="8" max="8" width="29" style="15" customWidth="1"/>
    <col min="9" max="9" width="24.42578125" style="5" customWidth="1"/>
    <col min="10" max="10" width="19.42578125" style="5" customWidth="1"/>
    <col min="11" max="11" width="16.42578125" style="5" customWidth="1"/>
    <col min="12" max="12" width="21.28515625" style="5" customWidth="1"/>
    <col min="13" max="13" width="17.7109375" style="15" customWidth="1"/>
    <col min="14" max="14" width="12.85546875" style="15" customWidth="1"/>
    <col min="15" max="15" width="5.42578125" style="15" customWidth="1"/>
    <col min="16" max="16" width="1.85546875" style="15" customWidth="1"/>
    <col min="17" max="17" width="3.28515625" style="15" customWidth="1"/>
    <col min="18" max="18" width="5.42578125" style="15" customWidth="1"/>
    <col min="19" max="19" width="3.7109375" style="15" customWidth="1"/>
    <col min="20" max="20" width="22.7109375" style="15" customWidth="1"/>
    <col min="21" max="16384" width="11.42578125" style="15"/>
  </cols>
  <sheetData>
    <row r="1" spans="1:14" ht="14.25" customHeight="1" x14ac:dyDescent="0.25">
      <c r="A1" s="107" t="s">
        <v>311</v>
      </c>
      <c r="B1" s="107"/>
      <c r="C1" s="107"/>
      <c r="D1" s="107"/>
      <c r="E1" s="107"/>
      <c r="F1" s="107"/>
      <c r="G1" s="107"/>
      <c r="H1" s="107"/>
      <c r="I1" s="107"/>
      <c r="J1" s="107"/>
      <c r="K1" s="107"/>
      <c r="L1" s="107"/>
      <c r="M1" s="107"/>
      <c r="N1" s="117"/>
    </row>
    <row r="2" spans="1:14" ht="42.75" x14ac:dyDescent="0.25">
      <c r="A2" s="1" t="s">
        <v>1</v>
      </c>
      <c r="B2" s="6" t="s">
        <v>2</v>
      </c>
      <c r="C2" s="1" t="s">
        <v>3</v>
      </c>
      <c r="D2" s="6" t="s">
        <v>4</v>
      </c>
      <c r="E2" s="6" t="s">
        <v>5</v>
      </c>
      <c r="F2" s="1" t="s">
        <v>6</v>
      </c>
      <c r="G2" s="1" t="s">
        <v>7</v>
      </c>
      <c r="H2" s="6" t="s">
        <v>8</v>
      </c>
      <c r="I2" s="19" t="s">
        <v>9</v>
      </c>
      <c r="J2" s="6" t="s">
        <v>99</v>
      </c>
      <c r="K2" s="6" t="s">
        <v>11</v>
      </c>
      <c r="L2" s="6" t="s">
        <v>12</v>
      </c>
      <c r="M2" s="6" t="s">
        <v>13</v>
      </c>
      <c r="N2" s="50" t="s">
        <v>14</v>
      </c>
    </row>
    <row r="3" spans="1:14" ht="111" customHeight="1" x14ac:dyDescent="0.25">
      <c r="A3" s="4">
        <v>1</v>
      </c>
      <c r="B3" s="47" t="s">
        <v>290</v>
      </c>
      <c r="C3" s="47" t="s">
        <v>291</v>
      </c>
      <c r="D3" s="47" t="s">
        <v>292</v>
      </c>
      <c r="E3" s="47" t="s">
        <v>293</v>
      </c>
      <c r="F3" s="29" t="s">
        <v>294</v>
      </c>
      <c r="G3" s="29" t="s">
        <v>295</v>
      </c>
      <c r="H3" s="32" t="s">
        <v>296</v>
      </c>
      <c r="I3" s="47" t="s">
        <v>81</v>
      </c>
      <c r="J3" s="9" t="s">
        <v>23</v>
      </c>
      <c r="K3" s="12">
        <v>1</v>
      </c>
      <c r="L3" s="2" t="s">
        <v>332</v>
      </c>
      <c r="M3" s="4" t="s">
        <v>355</v>
      </c>
      <c r="N3" s="4" t="s">
        <v>355</v>
      </c>
    </row>
    <row r="4" spans="1:14" ht="89.25" customHeight="1" x14ac:dyDescent="0.25">
      <c r="A4" s="4">
        <v>2</v>
      </c>
      <c r="B4" s="29" t="s">
        <v>297</v>
      </c>
      <c r="C4" s="29" t="s">
        <v>298</v>
      </c>
      <c r="D4" s="29" t="s">
        <v>278</v>
      </c>
      <c r="E4" s="29" t="s">
        <v>299</v>
      </c>
      <c r="F4" s="29" t="s">
        <v>300</v>
      </c>
      <c r="G4" s="29" t="s">
        <v>301</v>
      </c>
      <c r="H4" s="32" t="s">
        <v>302</v>
      </c>
      <c r="I4" s="4" t="s">
        <v>81</v>
      </c>
      <c r="J4" s="4" t="s">
        <v>23</v>
      </c>
      <c r="K4" s="12">
        <v>1</v>
      </c>
      <c r="L4" s="2" t="s">
        <v>332</v>
      </c>
      <c r="M4" s="4" t="s">
        <v>355</v>
      </c>
      <c r="N4" s="4" t="s">
        <v>355</v>
      </c>
    </row>
    <row r="5" spans="1:14" ht="67.5" customHeight="1" x14ac:dyDescent="0.2">
      <c r="A5" s="15"/>
      <c r="M5" s="17"/>
      <c r="N5" s="17"/>
    </row>
    <row r="6" spans="1:14" ht="102" customHeight="1" x14ac:dyDescent="0.2">
      <c r="A6" s="15"/>
      <c r="M6" s="17"/>
      <c r="N6" s="17"/>
    </row>
    <row r="7" spans="1:14" ht="30" x14ac:dyDescent="0.2">
      <c r="A7" s="15"/>
      <c r="J7" s="99" t="s">
        <v>97</v>
      </c>
      <c r="K7" s="100">
        <f>SUM(K3:K4)/2*100</f>
        <v>100</v>
      </c>
      <c r="M7" s="17"/>
      <c r="N7" s="17"/>
    </row>
    <row r="8" spans="1:14" x14ac:dyDescent="0.25">
      <c r="K8" s="15"/>
      <c r="L8" s="15"/>
    </row>
    <row r="9" spans="1:14" ht="22.5" customHeight="1" x14ac:dyDescent="0.25"/>
    <row r="10" spans="1:14" ht="22.5" customHeight="1" x14ac:dyDescent="0.25"/>
    <row r="11" spans="1:14" ht="22.5" customHeight="1" x14ac:dyDescent="0.25"/>
    <row r="12" spans="1:14" ht="22.5" customHeight="1" x14ac:dyDescent="0.25"/>
    <row r="28" spans="2:8" s="5" customFormat="1" ht="2.25" customHeight="1" x14ac:dyDescent="0.25">
      <c r="B28" s="15"/>
      <c r="C28" s="15"/>
      <c r="D28" s="15"/>
      <c r="E28" s="15"/>
      <c r="G28" s="15"/>
      <c r="H28" s="15"/>
    </row>
    <row r="29" spans="2:8" s="5" customFormat="1" hidden="1" x14ac:dyDescent="0.25">
      <c r="B29" s="15"/>
      <c r="C29" s="15"/>
      <c r="D29" s="15"/>
      <c r="E29" s="15"/>
      <c r="G29" s="15"/>
      <c r="H29" s="15"/>
    </row>
    <row r="30" spans="2:8" s="5" customFormat="1" ht="6" customHeight="1" x14ac:dyDescent="0.25">
      <c r="B30" s="15"/>
      <c r="C30" s="15"/>
      <c r="D30" s="15"/>
      <c r="E30" s="15"/>
      <c r="G30" s="15"/>
      <c r="H30" s="15"/>
    </row>
    <row r="31" spans="2:8" s="5" customFormat="1" hidden="1" x14ac:dyDescent="0.25">
      <c r="B31" s="15"/>
      <c r="C31" s="15"/>
      <c r="D31" s="15"/>
      <c r="E31" s="15"/>
      <c r="G31" s="15"/>
      <c r="H31" s="15"/>
    </row>
  </sheetData>
  <mergeCells count="1">
    <mergeCell ref="A1:N1"/>
  </mergeCells>
  <conditionalFormatting sqref="J3:J4">
    <cfRule type="containsText" dxfId="5" priority="1" stopIfTrue="1" operator="containsText" text="Parcialmente">
      <formula>NOT(ISERROR(SEARCH("Parcialmente",J3)))</formula>
    </cfRule>
    <cfRule type="containsText" dxfId="4" priority="2" stopIfTrue="1" operator="containsText" text="No cumple">
      <formula>NOT(ISERROR(SEARCH("No cumple",J3)))</formula>
    </cfRule>
    <cfRule type="containsText" dxfId="3" priority="3" stopIfTrue="1" operator="containsText" text="Cumple">
      <formula>NOT(ISERROR(SEARCH("Cumple",J3)))</formula>
    </cfRule>
  </conditionalFormatting>
  <printOptions horizontalCentered="1"/>
  <pageMargins left="0.70866141732283472" right="0.70866141732283472" top="1.299212598425197" bottom="1.4960629921259843" header="0.31496062992125984" footer="0.31496062992125984"/>
  <pageSetup paperSize="5" scale="57" fitToHeight="0" orientation="landscape" r:id="rId1"/>
  <headerFooter>
    <oddHeader>&amp;C&amp;"Verdana,Negrita"&amp;12&amp;K0070C0
MATRIZ DE IDENTIFICACIÓN DE REQUISITOS 
LEGALES AMBIENTALES&amp;R&amp;G</oddHeader>
    <oddFooter xml:space="preserve">&amp;L&amp;"Verdana,Normal"Dirección: Calle 24A No. 59-42 Torre 4 Piso 3 
Centro Empresarial Sarmiento Angulo
Conmutador: (+601) 307 8038
Línea gratuita: 01 8000 119703&amp;R&amp;"Verdana,Normal"&amp;P de &amp;N
FOR-GAD-350-052
7/07/2025 Versión: 04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4C11A-7C48-46A8-9752-25A713CF47AA}">
  <sheetPr>
    <tabColor rgb="FFFFC000"/>
  </sheetPr>
  <dimension ref="A1:N8"/>
  <sheetViews>
    <sheetView view="pageLayout" topLeftCell="A3" zoomScale="60" zoomScaleNormal="55" zoomScalePageLayoutView="60" workbookViewId="0">
      <selection activeCell="F3" sqref="F3"/>
    </sheetView>
  </sheetViews>
  <sheetFormatPr baseColWidth="10" defaultRowHeight="15" x14ac:dyDescent="0.25"/>
  <cols>
    <col min="1" max="14" width="26.85546875" customWidth="1"/>
  </cols>
  <sheetData>
    <row r="1" spans="1:14" x14ac:dyDescent="0.25">
      <c r="A1" s="107" t="s">
        <v>343</v>
      </c>
      <c r="B1" s="107"/>
      <c r="C1" s="107"/>
      <c r="D1" s="107"/>
      <c r="E1" s="107"/>
      <c r="F1" s="107"/>
      <c r="G1" s="107"/>
      <c r="H1" s="107"/>
      <c r="I1" s="107"/>
      <c r="J1" s="107"/>
      <c r="K1" s="107"/>
      <c r="L1" s="107"/>
      <c r="M1" s="107"/>
      <c r="N1" s="107"/>
    </row>
    <row r="2" spans="1:14" ht="42.75" x14ac:dyDescent="0.25">
      <c r="A2" s="1" t="s">
        <v>1</v>
      </c>
      <c r="B2" s="6" t="s">
        <v>2</v>
      </c>
      <c r="C2" s="1" t="s">
        <v>3</v>
      </c>
      <c r="D2" s="6" t="s">
        <v>4</v>
      </c>
      <c r="E2" s="6" t="s">
        <v>5</v>
      </c>
      <c r="F2" s="1" t="s">
        <v>6</v>
      </c>
      <c r="G2" s="1" t="s">
        <v>7</v>
      </c>
      <c r="H2" s="6" t="s">
        <v>8</v>
      </c>
      <c r="I2" s="19" t="s">
        <v>9</v>
      </c>
      <c r="J2" s="6" t="s">
        <v>99</v>
      </c>
      <c r="K2" s="6" t="s">
        <v>11</v>
      </c>
      <c r="L2" s="6" t="s">
        <v>12</v>
      </c>
      <c r="M2" s="6" t="s">
        <v>13</v>
      </c>
      <c r="N2" s="6" t="s">
        <v>14</v>
      </c>
    </row>
    <row r="3" spans="1:14" ht="317.25" customHeight="1" x14ac:dyDescent="0.25">
      <c r="A3" s="4">
        <v>1</v>
      </c>
      <c r="B3" s="118" t="s">
        <v>345</v>
      </c>
      <c r="C3" s="29" t="s">
        <v>344</v>
      </c>
      <c r="D3" s="29" t="s">
        <v>346</v>
      </c>
      <c r="E3" s="29" t="s">
        <v>347</v>
      </c>
      <c r="F3" s="29" t="s">
        <v>348</v>
      </c>
      <c r="G3" s="32" t="s">
        <v>349</v>
      </c>
      <c r="H3" s="32" t="s">
        <v>359</v>
      </c>
      <c r="I3" s="29" t="s">
        <v>81</v>
      </c>
      <c r="J3" s="4" t="s">
        <v>192</v>
      </c>
      <c r="K3" s="34">
        <v>0.2</v>
      </c>
      <c r="L3" s="24" t="s">
        <v>332</v>
      </c>
      <c r="M3" s="26" t="s">
        <v>198</v>
      </c>
      <c r="N3" s="24">
        <v>2025</v>
      </c>
    </row>
    <row r="4" spans="1:14" ht="409.5" x14ac:dyDescent="0.25">
      <c r="A4" s="4">
        <v>2</v>
      </c>
      <c r="B4" s="119"/>
      <c r="C4" s="29" t="s">
        <v>350</v>
      </c>
      <c r="D4" s="29" t="s">
        <v>346</v>
      </c>
      <c r="E4" s="29" t="s">
        <v>352</v>
      </c>
      <c r="F4" s="29" t="s">
        <v>353</v>
      </c>
      <c r="G4" s="97" t="s">
        <v>351</v>
      </c>
      <c r="H4" s="98" t="s">
        <v>360</v>
      </c>
      <c r="I4" s="29" t="s">
        <v>81</v>
      </c>
      <c r="J4" s="4" t="s">
        <v>192</v>
      </c>
      <c r="K4" s="12">
        <v>0.2</v>
      </c>
      <c r="L4" s="2" t="s">
        <v>303</v>
      </c>
      <c r="M4" s="13" t="s">
        <v>305</v>
      </c>
      <c r="N4" s="4">
        <v>2025</v>
      </c>
    </row>
    <row r="8" spans="1:14" ht="28.5" x14ac:dyDescent="0.25">
      <c r="J8" s="18" t="s">
        <v>97</v>
      </c>
      <c r="K8" s="46">
        <f>SUM(K4:K5)/2*100</f>
        <v>10</v>
      </c>
    </row>
  </sheetData>
  <mergeCells count="2">
    <mergeCell ref="A1:N1"/>
    <mergeCell ref="B3:B4"/>
  </mergeCells>
  <phoneticPr fontId="20" type="noConversion"/>
  <conditionalFormatting sqref="J3:J4">
    <cfRule type="containsText" dxfId="2" priority="1" stopIfTrue="1" operator="containsText" text="No cumple">
      <formula>NOT(ISERROR(SEARCH("No cumple",J3)))</formula>
    </cfRule>
    <cfRule type="containsText" dxfId="1" priority="2" stopIfTrue="1" operator="containsText" text="Parcialmente">
      <formula>NOT(ISERROR(SEARCH("Parcialmente",J3)))</formula>
    </cfRule>
    <cfRule type="containsText" dxfId="0" priority="3" stopIfTrue="1" operator="containsText" text="Cumple">
      <formula>NOT(ISERROR(SEARCH("Cumple",J3)))</formula>
    </cfRule>
  </conditionalFormatting>
  <pageMargins left="0.70866141732283472" right="0.70866141732283472" top="1.299212598425197" bottom="1.4960629921259843" header="0.31496062992125984" footer="0.31496062992125984"/>
  <pageSetup paperSize="14" scale="49" orientation="landscape" r:id="rId1"/>
  <headerFooter>
    <oddHeader>&amp;C&amp;"Verdana,Negrita"&amp;12&amp;K0070C0
MATRIZ DE IDENTIFICACIÓN DE REQUISITOS 
LEGALES AMBIENTALES&amp;R&amp;G</oddHeader>
    <oddFooter xml:space="preserve">&amp;L&amp;"Verdana,Normal"Dirección: Calle 24A No. 59-42 Torre 4 Piso 3 
Centro Empresarial Sarmiento Angulo
Conmutador: (+601) 307 8038
Línea gratuita: 01 8000 119703&amp;R&amp;"Verdana,Normal"&amp;P de &amp;N
FOR-GAD-350-052
7/07/2025 Versión: 04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0AFD73C7E9D04EAA80D7E0ADD67034" ma:contentTypeVersion="18" ma:contentTypeDescription="Crear nuevo documento." ma:contentTypeScope="" ma:versionID="409f0deec23004987d3b0d6898820081">
  <xsd:schema xmlns:xsd="http://www.w3.org/2001/XMLSchema" xmlns:xs="http://www.w3.org/2001/XMLSchema" xmlns:p="http://schemas.microsoft.com/office/2006/metadata/properties" xmlns:ns2="d1669e32-ba85-4cf1-924c-34cf9cf18cef" xmlns:ns3="2a979e54-b082-45e6-8363-c8d66bc5169d" targetNamespace="http://schemas.microsoft.com/office/2006/metadata/properties" ma:root="true" ma:fieldsID="8c61950b592fd655e92c0804a74c6724" ns2:_="" ns3:_="">
    <xsd:import namespace="d1669e32-ba85-4cf1-924c-34cf9cf18cef"/>
    <xsd:import namespace="2a979e54-b082-45e6-8363-c8d66bc5169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669e32-ba85-4cf1-924c-34cf9cf18c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6bb5b288-7ef2-4687-a031-f7a6a21e13f5"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979e54-b082-45e6-8363-c8d66bc5169d"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91c1484b-3b7f-45e9-9948-426f85663cc5}" ma:internalName="TaxCatchAll" ma:showField="CatchAllData" ma:web="2a979e54-b082-45e6-8363-c8d66bc516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2120A6-A099-45A2-8741-A2B2317074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669e32-ba85-4cf1-924c-34cf9cf18cef"/>
    <ds:schemaRef ds:uri="2a979e54-b082-45e6-8363-c8d66bc516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A22556-75CD-4136-97ED-37FB98D603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10</vt:i4>
      </vt:variant>
    </vt:vector>
  </HeadingPairs>
  <TitlesOfParts>
    <vt:vector size="18" baseType="lpstr">
      <vt:lpstr>GENERAL</vt:lpstr>
      <vt:lpstr>AGUA</vt:lpstr>
      <vt:lpstr>RESIDUOS</vt:lpstr>
      <vt:lpstr>ENERGIA</vt:lpstr>
      <vt:lpstr>PAPEL</vt:lpstr>
      <vt:lpstr>AIRE</vt:lpstr>
      <vt:lpstr>RUIDO</vt:lpstr>
      <vt:lpstr>POSCONSUMO</vt:lpstr>
      <vt:lpstr>AGUA!Área_de_impresión</vt:lpstr>
      <vt:lpstr>AIRE!Área_de_impresión</vt:lpstr>
      <vt:lpstr>GENERAL!Área_de_impresión</vt:lpstr>
      <vt:lpstr>RUIDO!Área_de_impresión</vt:lpstr>
      <vt:lpstr>AIRE!Títulos_a_imprimir</vt:lpstr>
      <vt:lpstr>ENERGIA!Títulos_a_imprimir</vt:lpstr>
      <vt:lpstr>GENERAL!Títulos_a_imprimir</vt:lpstr>
      <vt:lpstr>PAPEL!Títulos_a_imprimir</vt:lpstr>
      <vt:lpstr>RESIDUOS!Títulos_a_imprimir</vt:lpstr>
      <vt:lpstr>RUIDO!Títulos_a_imprimir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Diana Marcela Medina Saavedra</cp:lastModifiedBy>
  <cp:revision/>
  <cp:lastPrinted>2025-07-07T21:04:15Z</cp:lastPrinted>
  <dcterms:created xsi:type="dcterms:W3CDTF">2013-01-29T14:46:18Z</dcterms:created>
  <dcterms:modified xsi:type="dcterms:W3CDTF">2025-07-07T21:04:35Z</dcterms:modified>
  <cp:category/>
  <cp:contentStatus/>
</cp:coreProperties>
</file>