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rez\Downloads\"/>
    </mc:Choice>
  </mc:AlternateContent>
  <xr:revisionPtr revIDLastSave="0" documentId="13_ncr:1_{C485CFCD-E3A1-4E47-A16D-91023D8F54C6}" xr6:coauthVersionLast="47" xr6:coauthVersionMax="47" xr10:uidLastSave="{00000000-0000-0000-0000-000000000000}"/>
  <bookViews>
    <workbookView xWindow="-120" yWindow="-120" windowWidth="29040" windowHeight="15720" xr2:uid="{B679210F-1A88-429B-A89D-9D47B475A1D5}"/>
  </bookViews>
  <sheets>
    <sheet name="Matriz de riesgos" sheetId="1" r:id="rId1"/>
    <sheet name="Listas" sheetId="2" r:id="rId2"/>
  </sheets>
  <definedNames>
    <definedName name="_xlnm._FilterDatabase" localSheetId="0" hidden="1">'Matriz de riesgos'!#REF!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03" i="1" l="1"/>
  <c r="AI103" i="1"/>
  <c r="AB103" i="1"/>
  <c r="Z103" i="1"/>
  <c r="AC103" i="1" s="1"/>
  <c r="AH103" i="1" s="1"/>
  <c r="AG103" i="1" s="1"/>
  <c r="AK103" i="1" s="1"/>
  <c r="X103" i="1"/>
  <c r="W103" i="1"/>
  <c r="N103" i="1"/>
  <c r="L103" i="1"/>
  <c r="O103" i="1" s="1"/>
  <c r="AJ102" i="1"/>
  <c r="AI102" i="1"/>
  <c r="AB102" i="1"/>
  <c r="AC102" i="1" s="1"/>
  <c r="AH102" i="1" s="1"/>
  <c r="AG102" i="1" s="1"/>
  <c r="AK102" i="1" s="1"/>
  <c r="Z102" i="1"/>
  <c r="X102" i="1"/>
  <c r="W102" i="1"/>
  <c r="N102" i="1"/>
  <c r="L102" i="1"/>
  <c r="O102" i="1" s="1"/>
  <c r="AJ101" i="1"/>
  <c r="AI101" i="1" s="1"/>
  <c r="AB101" i="1"/>
  <c r="Z101" i="1"/>
  <c r="AC101" i="1" s="1"/>
  <c r="AH101" i="1" s="1"/>
  <c r="AG101" i="1" s="1"/>
  <c r="AK101" i="1" s="1"/>
  <c r="X101" i="1"/>
  <c r="W101" i="1"/>
  <c r="O101" i="1"/>
  <c r="N101" i="1"/>
  <c r="L101" i="1"/>
  <c r="AJ100" i="1"/>
  <c r="AI100" i="1"/>
  <c r="AB100" i="1"/>
  <c r="Z100" i="1"/>
  <c r="AC100" i="1" s="1"/>
  <c r="AH100" i="1" s="1"/>
  <c r="AG100" i="1" s="1"/>
  <c r="AK100" i="1" s="1"/>
  <c r="X100" i="1"/>
  <c r="W100" i="1"/>
  <c r="N100" i="1"/>
  <c r="O100" i="1" s="1"/>
  <c r="L100" i="1"/>
  <c r="AJ99" i="1"/>
  <c r="AI99" i="1" s="1"/>
  <c r="AB99" i="1"/>
  <c r="Z99" i="1"/>
  <c r="AC99" i="1" s="1"/>
  <c r="AH99" i="1" s="1"/>
  <c r="AG99" i="1" s="1"/>
  <c r="AK99" i="1" s="1"/>
  <c r="X99" i="1"/>
  <c r="W99" i="1"/>
  <c r="N99" i="1"/>
  <c r="O99" i="1" s="1"/>
  <c r="L99" i="1"/>
  <c r="AJ98" i="1"/>
  <c r="AI98" i="1"/>
  <c r="AB98" i="1"/>
  <c r="Z98" i="1"/>
  <c r="AC98" i="1" s="1"/>
  <c r="AH98" i="1" s="1"/>
  <c r="AG98" i="1" s="1"/>
  <c r="AK98" i="1" s="1"/>
  <c r="X98" i="1"/>
  <c r="W98" i="1"/>
  <c r="N98" i="1"/>
  <c r="L98" i="1"/>
  <c r="O98" i="1" s="1"/>
  <c r="AJ97" i="1"/>
  <c r="AI97" i="1"/>
  <c r="AC97" i="1"/>
  <c r="AH97" i="1" s="1"/>
  <c r="AG97" i="1" s="1"/>
  <c r="AK97" i="1" s="1"/>
  <c r="AB97" i="1"/>
  <c r="Z97" i="1"/>
  <c r="X97" i="1"/>
  <c r="W97" i="1"/>
  <c r="N97" i="1"/>
  <c r="L97" i="1"/>
  <c r="O97" i="1" s="1"/>
  <c r="AJ96" i="1"/>
  <c r="AI96" i="1" s="1"/>
  <c r="AB96" i="1"/>
  <c r="Z96" i="1"/>
  <c r="AC96" i="1" s="1"/>
  <c r="AH96" i="1" s="1"/>
  <c r="AG96" i="1" s="1"/>
  <c r="AK96" i="1" s="1"/>
  <c r="X96" i="1"/>
  <c r="W96" i="1"/>
  <c r="O96" i="1"/>
  <c r="N96" i="1"/>
  <c r="L96" i="1"/>
  <c r="AJ95" i="1"/>
  <c r="AI95" i="1" s="1"/>
  <c r="AB95" i="1"/>
  <c r="Z95" i="1"/>
  <c r="AC95" i="1" s="1"/>
  <c r="AH95" i="1" s="1"/>
  <c r="AG95" i="1" s="1"/>
  <c r="AK95" i="1" s="1"/>
  <c r="X95" i="1"/>
  <c r="W95" i="1"/>
  <c r="N95" i="1"/>
  <c r="O95" i="1" s="1"/>
  <c r="L95" i="1"/>
  <c r="AJ94" i="1"/>
  <c r="AI94" i="1" s="1"/>
  <c r="AB94" i="1"/>
  <c r="Z94" i="1"/>
  <c r="AC94" i="1" s="1"/>
  <c r="AH94" i="1" s="1"/>
  <c r="AG94" i="1" s="1"/>
  <c r="AK94" i="1" s="1"/>
  <c r="X94" i="1"/>
  <c r="W94" i="1"/>
  <c r="N94" i="1"/>
  <c r="L94" i="1"/>
  <c r="O94" i="1" s="1"/>
  <c r="AJ93" i="1"/>
  <c r="AI93" i="1"/>
  <c r="AB93" i="1"/>
  <c r="Z93" i="1"/>
  <c r="AC93" i="1" s="1"/>
  <c r="AH93" i="1" s="1"/>
  <c r="AG93" i="1" s="1"/>
  <c r="AK93" i="1" s="1"/>
  <c r="X93" i="1"/>
  <c r="W93" i="1"/>
  <c r="N93" i="1"/>
  <c r="L93" i="1"/>
  <c r="O93" i="1" s="1"/>
  <c r="AJ92" i="1"/>
  <c r="AI92" i="1"/>
  <c r="AH92" i="1"/>
  <c r="AG92" i="1"/>
  <c r="AK92" i="1" s="1"/>
  <c r="AC92" i="1"/>
  <c r="AB92" i="1"/>
  <c r="Z92" i="1"/>
  <c r="X92" i="1"/>
  <c r="W92" i="1"/>
  <c r="N92" i="1"/>
  <c r="L92" i="1"/>
  <c r="O92" i="1" s="1"/>
  <c r="AJ91" i="1"/>
  <c r="AI91" i="1"/>
  <c r="AB91" i="1"/>
  <c r="AC91" i="1" s="1"/>
  <c r="AH91" i="1" s="1"/>
  <c r="AG91" i="1" s="1"/>
  <c r="AK91" i="1" s="1"/>
  <c r="Z91" i="1"/>
  <c r="X91" i="1"/>
  <c r="W91" i="1"/>
  <c r="N91" i="1"/>
  <c r="O91" i="1" s="1"/>
  <c r="L91" i="1"/>
  <c r="AJ90" i="1"/>
  <c r="AI90" i="1"/>
  <c r="AB90" i="1"/>
  <c r="AC90" i="1" s="1"/>
  <c r="AH90" i="1" s="1"/>
  <c r="AG90" i="1" s="1"/>
  <c r="AK90" i="1" s="1"/>
  <c r="Z90" i="1"/>
  <c r="X90" i="1"/>
  <c r="W90" i="1"/>
  <c r="N90" i="1"/>
  <c r="L90" i="1"/>
  <c r="O90" i="1" s="1"/>
  <c r="AJ89" i="1"/>
  <c r="AI89" i="1"/>
  <c r="AB89" i="1"/>
  <c r="Z89" i="1"/>
  <c r="AC89" i="1" s="1"/>
  <c r="AH89" i="1" s="1"/>
  <c r="AG89" i="1" s="1"/>
  <c r="AK89" i="1" s="1"/>
  <c r="X89" i="1"/>
  <c r="W89" i="1"/>
  <c r="O89" i="1"/>
  <c r="N89" i="1"/>
  <c r="L89" i="1"/>
  <c r="AJ88" i="1"/>
  <c r="AI88" i="1"/>
  <c r="AB88" i="1"/>
  <c r="Z88" i="1"/>
  <c r="AC88" i="1" s="1"/>
  <c r="AH88" i="1" s="1"/>
  <c r="AG88" i="1" s="1"/>
  <c r="AK88" i="1" s="1"/>
  <c r="X88" i="1"/>
  <c r="W88" i="1"/>
  <c r="N88" i="1"/>
  <c r="L88" i="1"/>
  <c r="O88" i="1" s="1"/>
  <c r="AJ87" i="1"/>
  <c r="AI87" i="1"/>
  <c r="AB87" i="1"/>
  <c r="Z87" i="1"/>
  <c r="AC87" i="1" s="1"/>
  <c r="AH87" i="1" s="1"/>
  <c r="AG87" i="1" s="1"/>
  <c r="AK87" i="1" s="1"/>
  <c r="X87" i="1"/>
  <c r="W87" i="1"/>
  <c r="N87" i="1"/>
  <c r="L87" i="1"/>
  <c r="O87" i="1" s="1"/>
  <c r="AJ86" i="1"/>
  <c r="AI86" i="1" s="1"/>
  <c r="AB86" i="1"/>
  <c r="Z86" i="1"/>
  <c r="AC86" i="1" s="1"/>
  <c r="AH86" i="1" s="1"/>
  <c r="AG86" i="1" s="1"/>
  <c r="X86" i="1"/>
  <c r="W86" i="1"/>
  <c r="O86" i="1"/>
  <c r="N86" i="1"/>
  <c r="L86" i="1"/>
  <c r="AJ85" i="1"/>
  <c r="AI85" i="1"/>
  <c r="AB85" i="1"/>
  <c r="AC85" i="1" s="1"/>
  <c r="AH85" i="1" s="1"/>
  <c r="AG85" i="1" s="1"/>
  <c r="AK85" i="1" s="1"/>
  <c r="Z85" i="1"/>
  <c r="X85" i="1"/>
  <c r="W85" i="1"/>
  <c r="N85" i="1"/>
  <c r="L85" i="1"/>
  <c r="O85" i="1" s="1"/>
  <c r="AJ84" i="1"/>
  <c r="AI84" i="1"/>
  <c r="AB84" i="1"/>
  <c r="Z84" i="1"/>
  <c r="AC84" i="1" s="1"/>
  <c r="AH84" i="1" s="1"/>
  <c r="AG84" i="1" s="1"/>
  <c r="AK84" i="1" s="1"/>
  <c r="X84" i="1"/>
  <c r="W84" i="1"/>
  <c r="N84" i="1"/>
  <c r="L84" i="1"/>
  <c r="O84" i="1" s="1"/>
  <c r="AJ83" i="1"/>
  <c r="AI83" i="1"/>
  <c r="AB83" i="1"/>
  <c r="Z83" i="1"/>
  <c r="AC83" i="1" s="1"/>
  <c r="AH83" i="1" s="1"/>
  <c r="AG83" i="1" s="1"/>
  <c r="AK83" i="1" s="1"/>
  <c r="X83" i="1"/>
  <c r="W83" i="1"/>
  <c r="N83" i="1"/>
  <c r="L83" i="1"/>
  <c r="O83" i="1" s="1"/>
  <c r="AJ82" i="1"/>
  <c r="AI82" i="1"/>
  <c r="AB82" i="1"/>
  <c r="AC82" i="1" s="1"/>
  <c r="AH82" i="1" s="1"/>
  <c r="AG82" i="1" s="1"/>
  <c r="AK82" i="1" s="1"/>
  <c r="Z82" i="1"/>
  <c r="X82" i="1"/>
  <c r="W82" i="1"/>
  <c r="N82" i="1"/>
  <c r="L82" i="1"/>
  <c r="O82" i="1" s="1"/>
  <c r="AJ81" i="1"/>
  <c r="AI81" i="1" s="1"/>
  <c r="AK81" i="1" s="1"/>
  <c r="AB81" i="1"/>
  <c r="Z81" i="1"/>
  <c r="AC81" i="1" s="1"/>
  <c r="AH81" i="1" s="1"/>
  <c r="AG81" i="1" s="1"/>
  <c r="X81" i="1"/>
  <c r="W81" i="1"/>
  <c r="N81" i="1"/>
  <c r="L81" i="1"/>
  <c r="O81" i="1" s="1"/>
  <c r="AJ80" i="1"/>
  <c r="AI80" i="1"/>
  <c r="AB80" i="1"/>
  <c r="AC80" i="1" s="1"/>
  <c r="AH80" i="1" s="1"/>
  <c r="AG80" i="1" s="1"/>
  <c r="AK80" i="1" s="1"/>
  <c r="Z80" i="1"/>
  <c r="X80" i="1"/>
  <c r="W80" i="1"/>
  <c r="N80" i="1"/>
  <c r="L80" i="1"/>
  <c r="O80" i="1" s="1"/>
  <c r="AJ79" i="1"/>
  <c r="AI79" i="1"/>
  <c r="AB79" i="1"/>
  <c r="Z79" i="1"/>
  <c r="AC79" i="1" s="1"/>
  <c r="AH79" i="1" s="1"/>
  <c r="AG79" i="1" s="1"/>
  <c r="AK79" i="1" s="1"/>
  <c r="X79" i="1"/>
  <c r="W79" i="1"/>
  <c r="O79" i="1"/>
  <c r="N79" i="1"/>
  <c r="L79" i="1"/>
  <c r="AJ78" i="1"/>
  <c r="AI78" i="1"/>
  <c r="AB78" i="1"/>
  <c r="Z78" i="1"/>
  <c r="AC78" i="1" s="1"/>
  <c r="AH78" i="1" s="1"/>
  <c r="AG78" i="1" s="1"/>
  <c r="AK78" i="1" s="1"/>
  <c r="X78" i="1"/>
  <c r="W78" i="1"/>
  <c r="O78" i="1"/>
  <c r="N78" i="1"/>
  <c r="L78" i="1"/>
  <c r="AJ77" i="1"/>
  <c r="AI77" i="1" s="1"/>
  <c r="AC77" i="1"/>
  <c r="AH77" i="1" s="1"/>
  <c r="AG77" i="1" s="1"/>
  <c r="AK77" i="1" s="1"/>
  <c r="AB77" i="1"/>
  <c r="Z77" i="1"/>
  <c r="X77" i="1"/>
  <c r="W77" i="1"/>
  <c r="N77" i="1"/>
  <c r="L77" i="1"/>
  <c r="O77" i="1" s="1"/>
  <c r="AJ76" i="1"/>
  <c r="AI76" i="1"/>
  <c r="AB76" i="1"/>
  <c r="Z76" i="1"/>
  <c r="AC76" i="1" s="1"/>
  <c r="AH76" i="1" s="1"/>
  <c r="AG76" i="1" s="1"/>
  <c r="AK76" i="1" s="1"/>
  <c r="X76" i="1"/>
  <c r="W76" i="1"/>
  <c r="N76" i="1"/>
  <c r="L76" i="1"/>
  <c r="O76" i="1" s="1"/>
  <c r="AJ75" i="1"/>
  <c r="AI75" i="1"/>
  <c r="AB75" i="1"/>
  <c r="Z75" i="1"/>
  <c r="AC75" i="1" s="1"/>
  <c r="AH75" i="1" s="1"/>
  <c r="AG75" i="1" s="1"/>
  <c r="AK75" i="1" s="1"/>
  <c r="X75" i="1"/>
  <c r="W75" i="1"/>
  <c r="N75" i="1"/>
  <c r="L75" i="1"/>
  <c r="O75" i="1" s="1"/>
  <c r="AJ74" i="1"/>
  <c r="AI74" i="1"/>
  <c r="AC74" i="1"/>
  <c r="AH74" i="1" s="1"/>
  <c r="AG74" i="1" s="1"/>
  <c r="AK74" i="1" s="1"/>
  <c r="AB74" i="1"/>
  <c r="Z74" i="1"/>
  <c r="X74" i="1"/>
  <c r="W74" i="1"/>
  <c r="N74" i="1"/>
  <c r="L74" i="1"/>
  <c r="O74" i="1" s="1"/>
  <c r="AJ73" i="1"/>
  <c r="AI73" i="1" s="1"/>
  <c r="AB73" i="1"/>
  <c r="Z73" i="1"/>
  <c r="AC73" i="1" s="1"/>
  <c r="AH73" i="1" s="1"/>
  <c r="AG73" i="1" s="1"/>
  <c r="AK73" i="1" s="1"/>
  <c r="X73" i="1"/>
  <c r="W73" i="1"/>
  <c r="O73" i="1"/>
  <c r="N73" i="1"/>
  <c r="L73" i="1"/>
  <c r="AJ72" i="1"/>
  <c r="AI72" i="1"/>
  <c r="AB72" i="1"/>
  <c r="Z72" i="1"/>
  <c r="AC72" i="1" s="1"/>
  <c r="AH72" i="1" s="1"/>
  <c r="AG72" i="1" s="1"/>
  <c r="AK72" i="1" s="1"/>
  <c r="X72" i="1"/>
  <c r="W72" i="1"/>
  <c r="O72" i="1"/>
  <c r="N72" i="1"/>
  <c r="L72" i="1"/>
  <c r="AJ71" i="1"/>
  <c r="AI71" i="1"/>
  <c r="AB71" i="1"/>
  <c r="Z71" i="1"/>
  <c r="AC71" i="1" s="1"/>
  <c r="AH71" i="1" s="1"/>
  <c r="AG71" i="1" s="1"/>
  <c r="AK71" i="1" s="1"/>
  <c r="X71" i="1"/>
  <c r="W71" i="1"/>
  <c r="N71" i="1"/>
  <c r="O71" i="1" s="1"/>
  <c r="L71" i="1"/>
  <c r="AJ70" i="1"/>
  <c r="AI70" i="1"/>
  <c r="AB70" i="1"/>
  <c r="Z70" i="1"/>
  <c r="AC70" i="1" s="1"/>
  <c r="AH70" i="1" s="1"/>
  <c r="AG70" i="1" s="1"/>
  <c r="AK70" i="1" s="1"/>
  <c r="X70" i="1"/>
  <c r="W70" i="1"/>
  <c r="N70" i="1"/>
  <c r="L70" i="1"/>
  <c r="O70" i="1" s="1"/>
  <c r="AJ69" i="1"/>
  <c r="AI69" i="1"/>
  <c r="AH69" i="1"/>
  <c r="AG69" i="1"/>
  <c r="AK69" i="1" s="1"/>
  <c r="AC69" i="1"/>
  <c r="AB69" i="1"/>
  <c r="Z69" i="1"/>
  <c r="X69" i="1"/>
  <c r="W69" i="1"/>
  <c r="N69" i="1"/>
  <c r="L69" i="1"/>
  <c r="O69" i="1" s="1"/>
  <c r="AJ68" i="1"/>
  <c r="AI68" i="1" s="1"/>
  <c r="AB68" i="1"/>
  <c r="Z68" i="1"/>
  <c r="AC68" i="1" s="1"/>
  <c r="AH68" i="1" s="1"/>
  <c r="AG68" i="1" s="1"/>
  <c r="AK68" i="1" s="1"/>
  <c r="X68" i="1"/>
  <c r="W68" i="1"/>
  <c r="N68" i="1"/>
  <c r="L68" i="1"/>
  <c r="O68" i="1" s="1"/>
  <c r="AJ67" i="1"/>
  <c r="AI67" i="1"/>
  <c r="AB67" i="1"/>
  <c r="Z67" i="1"/>
  <c r="AC67" i="1" s="1"/>
  <c r="AH67" i="1" s="1"/>
  <c r="AG67" i="1" s="1"/>
  <c r="AK67" i="1" s="1"/>
  <c r="X67" i="1"/>
  <c r="W67" i="1"/>
  <c r="O67" i="1"/>
  <c r="N67" i="1"/>
  <c r="L67" i="1"/>
  <c r="AJ66" i="1"/>
  <c r="AI66" i="1"/>
  <c r="AB66" i="1"/>
  <c r="Z66" i="1"/>
  <c r="AC66" i="1" s="1"/>
  <c r="AH66" i="1" s="1"/>
  <c r="AG66" i="1" s="1"/>
  <c r="AK66" i="1" s="1"/>
  <c r="X66" i="1"/>
  <c r="W66" i="1"/>
  <c r="N66" i="1"/>
  <c r="L66" i="1"/>
  <c r="O66" i="1" s="1"/>
  <c r="AJ65" i="1"/>
  <c r="AI65" i="1" s="1"/>
  <c r="AB65" i="1"/>
  <c r="Z65" i="1"/>
  <c r="AC65" i="1" s="1"/>
  <c r="AH65" i="1" s="1"/>
  <c r="AG65" i="1" s="1"/>
  <c r="AK65" i="1" s="1"/>
  <c r="X65" i="1"/>
  <c r="W65" i="1"/>
  <c r="N65" i="1"/>
  <c r="L65" i="1"/>
  <c r="O65" i="1" s="1"/>
  <c r="AJ64" i="1"/>
  <c r="AI64" i="1"/>
  <c r="AH64" i="1"/>
  <c r="AG64" i="1" s="1"/>
  <c r="AK64" i="1" s="1"/>
  <c r="AC64" i="1"/>
  <c r="AB64" i="1"/>
  <c r="Z64" i="1"/>
  <c r="X64" i="1"/>
  <c r="W64" i="1"/>
  <c r="N64" i="1"/>
  <c r="L64" i="1"/>
  <c r="O64" i="1" s="1"/>
  <c r="AJ63" i="1"/>
  <c r="AI63" i="1"/>
  <c r="AC63" i="1"/>
  <c r="AH63" i="1" s="1"/>
  <c r="AG63" i="1" s="1"/>
  <c r="AK63" i="1" s="1"/>
  <c r="AB63" i="1"/>
  <c r="Z63" i="1"/>
  <c r="X63" i="1"/>
  <c r="W63" i="1"/>
  <c r="N63" i="1"/>
  <c r="O63" i="1" s="1"/>
  <c r="L63" i="1"/>
  <c r="AJ62" i="1"/>
  <c r="AI62" i="1"/>
  <c r="AB62" i="1"/>
  <c r="AC62" i="1" s="1"/>
  <c r="AH62" i="1" s="1"/>
  <c r="AG62" i="1" s="1"/>
  <c r="AK62" i="1" s="1"/>
  <c r="Z62" i="1"/>
  <c r="X62" i="1"/>
  <c r="W62" i="1"/>
  <c r="N62" i="1"/>
  <c r="L62" i="1"/>
  <c r="O62" i="1" s="1"/>
  <c r="AJ61" i="1"/>
  <c r="AI61" i="1"/>
  <c r="AB61" i="1"/>
  <c r="Z61" i="1"/>
  <c r="AC61" i="1" s="1"/>
  <c r="AH61" i="1" s="1"/>
  <c r="AG61" i="1" s="1"/>
  <c r="AK61" i="1" s="1"/>
  <c r="X61" i="1"/>
  <c r="W61" i="1"/>
  <c r="N61" i="1"/>
  <c r="L61" i="1"/>
  <c r="O61" i="1" s="1"/>
  <c r="AJ60" i="1"/>
  <c r="AI60" i="1"/>
  <c r="AB60" i="1"/>
  <c r="Z60" i="1"/>
  <c r="AC60" i="1" s="1"/>
  <c r="AH60" i="1" s="1"/>
  <c r="AG60" i="1" s="1"/>
  <c r="AK60" i="1" s="1"/>
  <c r="X60" i="1"/>
  <c r="W60" i="1"/>
  <c r="N60" i="1"/>
  <c r="L60" i="1"/>
  <c r="O60" i="1" s="1"/>
  <c r="AJ59" i="1"/>
  <c r="AI59" i="1"/>
  <c r="AB59" i="1"/>
  <c r="Z59" i="1"/>
  <c r="AC59" i="1" s="1"/>
  <c r="AH59" i="1" s="1"/>
  <c r="AG59" i="1" s="1"/>
  <c r="AK59" i="1" s="1"/>
  <c r="X59" i="1"/>
  <c r="W59" i="1"/>
  <c r="N59" i="1"/>
  <c r="L59" i="1"/>
  <c r="O59" i="1" s="1"/>
  <c r="AJ58" i="1"/>
  <c r="AI58" i="1"/>
  <c r="AB58" i="1"/>
  <c r="Z58" i="1"/>
  <c r="AC58" i="1" s="1"/>
  <c r="AH58" i="1" s="1"/>
  <c r="AG58" i="1" s="1"/>
  <c r="AK58" i="1" s="1"/>
  <c r="X58" i="1"/>
  <c r="W58" i="1"/>
  <c r="O58" i="1"/>
  <c r="N58" i="1"/>
  <c r="L58" i="1"/>
  <c r="AJ57" i="1"/>
  <c r="AI57" i="1"/>
  <c r="AC57" i="1"/>
  <c r="AH57" i="1" s="1"/>
  <c r="AG57" i="1" s="1"/>
  <c r="AK57" i="1" s="1"/>
  <c r="AB57" i="1"/>
  <c r="Z57" i="1"/>
  <c r="X57" i="1"/>
  <c r="W57" i="1"/>
  <c r="N57" i="1"/>
  <c r="L57" i="1"/>
  <c r="O57" i="1" s="1"/>
  <c r="AJ56" i="1"/>
  <c r="AI56" i="1"/>
  <c r="AB56" i="1"/>
  <c r="Z56" i="1"/>
  <c r="AC56" i="1" s="1"/>
  <c r="AH56" i="1" s="1"/>
  <c r="AG56" i="1" s="1"/>
  <c r="AK56" i="1" s="1"/>
  <c r="X56" i="1"/>
  <c r="W56" i="1"/>
  <c r="N56" i="1"/>
  <c r="L56" i="1"/>
  <c r="O56" i="1" s="1"/>
  <c r="AJ55" i="1"/>
  <c r="AI55" i="1"/>
  <c r="AB55" i="1"/>
  <c r="Z55" i="1"/>
  <c r="AC55" i="1" s="1"/>
  <c r="AH55" i="1" s="1"/>
  <c r="AG55" i="1" s="1"/>
  <c r="AK55" i="1" s="1"/>
  <c r="X55" i="1"/>
  <c r="W55" i="1"/>
  <c r="N55" i="1"/>
  <c r="L55" i="1"/>
  <c r="O55" i="1" s="1"/>
  <c r="AJ54" i="1"/>
  <c r="AI54" i="1" s="1"/>
  <c r="AB54" i="1"/>
  <c r="AC54" i="1" s="1"/>
  <c r="AH54" i="1" s="1"/>
  <c r="AG54" i="1" s="1"/>
  <c r="AK54" i="1" s="1"/>
  <c r="Z54" i="1"/>
  <c r="X54" i="1"/>
  <c r="W54" i="1"/>
  <c r="N54" i="1"/>
  <c r="L54" i="1"/>
  <c r="O54" i="1" s="1"/>
  <c r="AK53" i="1"/>
  <c r="AJ53" i="1"/>
  <c r="AI53" i="1" s="1"/>
  <c r="AB53" i="1"/>
  <c r="Z53" i="1"/>
  <c r="AC53" i="1" s="1"/>
  <c r="AH53" i="1" s="1"/>
  <c r="AG53" i="1" s="1"/>
  <c r="X53" i="1"/>
  <c r="W53" i="1"/>
  <c r="N53" i="1"/>
  <c r="L53" i="1"/>
  <c r="O53" i="1" s="1"/>
  <c r="AJ52" i="1"/>
  <c r="AI52" i="1"/>
  <c r="AC52" i="1"/>
  <c r="AH52" i="1" s="1"/>
  <c r="AG52" i="1" s="1"/>
  <c r="AK52" i="1" s="1"/>
  <c r="AB52" i="1"/>
  <c r="Z52" i="1"/>
  <c r="X52" i="1"/>
  <c r="W52" i="1"/>
  <c r="N52" i="1"/>
  <c r="L52" i="1"/>
  <c r="O52" i="1" s="1"/>
  <c r="AJ51" i="1"/>
  <c r="AI51" i="1"/>
  <c r="AB51" i="1"/>
  <c r="Z51" i="1"/>
  <c r="AC51" i="1" s="1"/>
  <c r="AH51" i="1" s="1"/>
  <c r="AG51" i="1" s="1"/>
  <c r="AK51" i="1" s="1"/>
  <c r="X51" i="1"/>
  <c r="W51" i="1"/>
  <c r="N51" i="1"/>
  <c r="L51" i="1"/>
  <c r="O51" i="1" s="1"/>
  <c r="AJ50" i="1"/>
  <c r="AI50" i="1"/>
  <c r="AB50" i="1"/>
  <c r="Z50" i="1"/>
  <c r="AC50" i="1" s="1"/>
  <c r="AH50" i="1" s="1"/>
  <c r="AG50" i="1" s="1"/>
  <c r="AK50" i="1" s="1"/>
  <c r="X50" i="1"/>
  <c r="W50" i="1"/>
  <c r="O50" i="1"/>
  <c r="N50" i="1"/>
  <c r="L50" i="1"/>
  <c r="AJ49" i="1"/>
  <c r="AI49" i="1"/>
  <c r="AC49" i="1"/>
  <c r="AH49" i="1" s="1"/>
  <c r="AG49" i="1" s="1"/>
  <c r="AK49" i="1" s="1"/>
  <c r="AB49" i="1"/>
  <c r="Z49" i="1"/>
  <c r="X49" i="1"/>
  <c r="W49" i="1"/>
  <c r="N49" i="1"/>
  <c r="L49" i="1"/>
  <c r="O49" i="1" s="1"/>
  <c r="AJ48" i="1"/>
  <c r="AI48" i="1"/>
  <c r="AB48" i="1"/>
  <c r="Z48" i="1"/>
  <c r="AC48" i="1" s="1"/>
  <c r="AH48" i="1" s="1"/>
  <c r="AG48" i="1" s="1"/>
  <c r="AK48" i="1" s="1"/>
  <c r="X48" i="1"/>
  <c r="W48" i="1"/>
  <c r="N48" i="1"/>
  <c r="L48" i="1"/>
  <c r="O48" i="1" s="1"/>
  <c r="AJ47" i="1"/>
  <c r="AI47" i="1"/>
  <c r="AB47" i="1"/>
  <c r="Z47" i="1"/>
  <c r="AC47" i="1" s="1"/>
  <c r="AH47" i="1" s="1"/>
  <c r="AG47" i="1" s="1"/>
  <c r="AK47" i="1" s="1"/>
  <c r="X47" i="1"/>
  <c r="W47" i="1"/>
  <c r="N47" i="1"/>
  <c r="L47" i="1"/>
  <c r="O47" i="1" s="1"/>
  <c r="AJ46" i="1"/>
  <c r="AI46" i="1"/>
  <c r="AB46" i="1"/>
  <c r="Z46" i="1"/>
  <c r="AC46" i="1" s="1"/>
  <c r="AH46" i="1" s="1"/>
  <c r="AG46" i="1" s="1"/>
  <c r="AK46" i="1" s="1"/>
  <c r="X46" i="1"/>
  <c r="W46" i="1"/>
  <c r="N46" i="1"/>
  <c r="L46" i="1"/>
  <c r="O46" i="1" s="1"/>
  <c r="AJ45" i="1"/>
  <c r="AI45" i="1" s="1"/>
  <c r="AB45" i="1"/>
  <c r="Z45" i="1"/>
  <c r="AC45" i="1" s="1"/>
  <c r="AH45" i="1" s="1"/>
  <c r="AG45" i="1" s="1"/>
  <c r="AK45" i="1" s="1"/>
  <c r="X45" i="1"/>
  <c r="W45" i="1"/>
  <c r="O45" i="1"/>
  <c r="N45" i="1"/>
  <c r="L45" i="1"/>
  <c r="AJ44" i="1"/>
  <c r="AI44" i="1"/>
  <c r="AB44" i="1"/>
  <c r="Z44" i="1"/>
  <c r="AC44" i="1" s="1"/>
  <c r="AH44" i="1" s="1"/>
  <c r="AG44" i="1" s="1"/>
  <c r="AK44" i="1" s="1"/>
  <c r="X44" i="1"/>
  <c r="W44" i="1"/>
  <c r="N44" i="1"/>
  <c r="L44" i="1"/>
  <c r="O44" i="1" s="1"/>
  <c r="AJ43" i="1"/>
  <c r="AI43" i="1"/>
  <c r="AB43" i="1"/>
  <c r="Z43" i="1"/>
  <c r="AC43" i="1" s="1"/>
  <c r="AH43" i="1" s="1"/>
  <c r="AG43" i="1" s="1"/>
  <c r="AK43" i="1" s="1"/>
  <c r="X43" i="1"/>
  <c r="W43" i="1"/>
  <c r="N43" i="1"/>
  <c r="O43" i="1" s="1"/>
  <c r="L43" i="1"/>
  <c r="AJ42" i="1"/>
  <c r="AI42" i="1"/>
  <c r="AB42" i="1"/>
  <c r="Z42" i="1"/>
  <c r="AC42" i="1" s="1"/>
  <c r="AH42" i="1" s="1"/>
  <c r="AG42" i="1" s="1"/>
  <c r="AK42" i="1" s="1"/>
  <c r="X42" i="1"/>
  <c r="W42" i="1"/>
  <c r="N42" i="1"/>
  <c r="L42" i="1"/>
  <c r="O42" i="1" s="1"/>
  <c r="AJ41" i="1"/>
  <c r="AI41" i="1" s="1"/>
  <c r="AC41" i="1"/>
  <c r="AH41" i="1" s="1"/>
  <c r="AG41" i="1" s="1"/>
  <c r="AK41" i="1" s="1"/>
  <c r="AB41" i="1"/>
  <c r="Z41" i="1"/>
  <c r="X41" i="1"/>
  <c r="W41" i="1"/>
  <c r="N41" i="1"/>
  <c r="L41" i="1"/>
  <c r="O41" i="1" s="1"/>
  <c r="AJ40" i="1"/>
  <c r="AI40" i="1" s="1"/>
  <c r="AB40" i="1"/>
  <c r="Z40" i="1"/>
  <c r="X40" i="1"/>
  <c r="W40" i="1"/>
  <c r="N40" i="1"/>
  <c r="L40" i="1"/>
  <c r="O40" i="1" s="1"/>
  <c r="AJ39" i="1"/>
  <c r="AI39" i="1"/>
  <c r="AB39" i="1"/>
  <c r="Z39" i="1"/>
  <c r="AC39" i="1" s="1"/>
  <c r="AH39" i="1" s="1"/>
  <c r="AG39" i="1" s="1"/>
  <c r="AK39" i="1" s="1"/>
  <c r="X39" i="1"/>
  <c r="W39" i="1"/>
  <c r="N39" i="1"/>
  <c r="L39" i="1"/>
  <c r="O39" i="1" s="1"/>
  <c r="AJ38" i="1"/>
  <c r="AI38" i="1"/>
  <c r="AB38" i="1"/>
  <c r="Z38" i="1"/>
  <c r="AC38" i="1" s="1"/>
  <c r="AH38" i="1" s="1"/>
  <c r="AG38" i="1" s="1"/>
  <c r="AK38" i="1" s="1"/>
  <c r="X38" i="1"/>
  <c r="W38" i="1"/>
  <c r="O38" i="1"/>
  <c r="N38" i="1"/>
  <c r="L38" i="1"/>
  <c r="AJ37" i="1"/>
  <c r="AI37" i="1"/>
  <c r="AB37" i="1"/>
  <c r="Z37" i="1"/>
  <c r="AC37" i="1" s="1"/>
  <c r="AH37" i="1" s="1"/>
  <c r="AG37" i="1" s="1"/>
  <c r="AK37" i="1" s="1"/>
  <c r="X37" i="1"/>
  <c r="W37" i="1"/>
  <c r="N37" i="1"/>
  <c r="L37" i="1"/>
  <c r="O37" i="1" s="1"/>
  <c r="AJ36" i="1"/>
  <c r="AI36" i="1"/>
  <c r="AC36" i="1"/>
  <c r="AH36" i="1" s="1"/>
  <c r="AG36" i="1" s="1"/>
  <c r="AK36" i="1" s="1"/>
  <c r="AB36" i="1"/>
  <c r="Z36" i="1"/>
  <c r="X36" i="1"/>
  <c r="W36" i="1"/>
  <c r="N36" i="1"/>
  <c r="L36" i="1"/>
  <c r="O36" i="1" s="1"/>
  <c r="AJ35" i="1"/>
  <c r="AI35" i="1"/>
  <c r="AB35" i="1"/>
  <c r="Z35" i="1"/>
  <c r="AC35" i="1" s="1"/>
  <c r="AH35" i="1" s="1"/>
  <c r="AG35" i="1" s="1"/>
  <c r="AK35" i="1" s="1"/>
  <c r="X35" i="1"/>
  <c r="W35" i="1"/>
  <c r="N35" i="1"/>
  <c r="O35" i="1" s="1"/>
  <c r="L35" i="1"/>
  <c r="AJ34" i="1"/>
  <c r="AI34" i="1" s="1"/>
  <c r="AB34" i="1"/>
  <c r="Z34" i="1"/>
  <c r="AC34" i="1" s="1"/>
  <c r="AH34" i="1" s="1"/>
  <c r="AG34" i="1" s="1"/>
  <c r="AK34" i="1" s="1"/>
  <c r="X34" i="1"/>
  <c r="W34" i="1"/>
  <c r="N34" i="1"/>
  <c r="L34" i="1"/>
  <c r="O34" i="1" s="1"/>
  <c r="AJ33" i="1"/>
  <c r="AI33" i="1"/>
  <c r="AB33" i="1"/>
  <c r="Z33" i="1"/>
  <c r="AC33" i="1" s="1"/>
  <c r="AH33" i="1" s="1"/>
  <c r="AG33" i="1" s="1"/>
  <c r="AK33" i="1" s="1"/>
  <c r="X33" i="1"/>
  <c r="W33" i="1"/>
  <c r="N33" i="1"/>
  <c r="L33" i="1"/>
  <c r="O33" i="1" s="1"/>
  <c r="AJ32" i="1"/>
  <c r="AI32" i="1"/>
  <c r="AB32" i="1"/>
  <c r="Z32" i="1"/>
  <c r="AC32" i="1" s="1"/>
  <c r="AH32" i="1" s="1"/>
  <c r="AG32" i="1" s="1"/>
  <c r="AK32" i="1" s="1"/>
  <c r="X32" i="1"/>
  <c r="W32" i="1"/>
  <c r="N32" i="1"/>
  <c r="L32" i="1"/>
  <c r="O32" i="1" s="1"/>
  <c r="AJ31" i="1"/>
  <c r="AI31" i="1"/>
  <c r="AB31" i="1"/>
  <c r="Z31" i="1"/>
  <c r="AC31" i="1" s="1"/>
  <c r="AH31" i="1" s="1"/>
  <c r="AG31" i="1" s="1"/>
  <c r="AK31" i="1" s="1"/>
  <c r="X31" i="1"/>
  <c r="W31" i="1"/>
  <c r="N31" i="1"/>
  <c r="L31" i="1"/>
  <c r="O31" i="1" s="1"/>
  <c r="AJ30" i="1"/>
  <c r="AI30" i="1"/>
  <c r="AB30" i="1"/>
  <c r="Z30" i="1"/>
  <c r="AC30" i="1" s="1"/>
  <c r="AH30" i="1" s="1"/>
  <c r="AG30" i="1" s="1"/>
  <c r="AK30" i="1" s="1"/>
  <c r="X30" i="1"/>
  <c r="W30" i="1"/>
  <c r="N30" i="1"/>
  <c r="O30" i="1" s="1"/>
  <c r="L30" i="1"/>
  <c r="AJ29" i="1"/>
  <c r="AI29" i="1"/>
  <c r="AB29" i="1"/>
  <c r="Z29" i="1"/>
  <c r="AC29" i="1" s="1"/>
  <c r="AH29" i="1" s="1"/>
  <c r="AG29" i="1" s="1"/>
  <c r="AK29" i="1" s="1"/>
  <c r="X29" i="1"/>
  <c r="W29" i="1"/>
  <c r="N29" i="1"/>
  <c r="O29" i="1" s="1"/>
  <c r="L29" i="1"/>
  <c r="AJ28" i="1"/>
  <c r="AI28" i="1"/>
  <c r="AB28" i="1"/>
  <c r="Z28" i="1"/>
  <c r="AC28" i="1" s="1"/>
  <c r="AH28" i="1" s="1"/>
  <c r="AG28" i="1" s="1"/>
  <c r="AK28" i="1" s="1"/>
  <c r="X28" i="1"/>
  <c r="W28" i="1"/>
  <c r="N28" i="1"/>
  <c r="L28" i="1"/>
  <c r="O28" i="1" s="1"/>
  <c r="AJ27" i="1"/>
  <c r="AI27" i="1"/>
  <c r="AB27" i="1"/>
  <c r="Z27" i="1"/>
  <c r="AC27" i="1" s="1"/>
  <c r="AH27" i="1" s="1"/>
  <c r="AG27" i="1" s="1"/>
  <c r="AK27" i="1" s="1"/>
  <c r="X27" i="1"/>
  <c r="W27" i="1"/>
  <c r="N27" i="1"/>
  <c r="L27" i="1"/>
  <c r="O27" i="1" s="1"/>
  <c r="AJ26" i="1"/>
  <c r="AI26" i="1"/>
  <c r="AH26" i="1"/>
  <c r="AG26" i="1" s="1"/>
  <c r="AK26" i="1" s="1"/>
  <c r="AC26" i="1"/>
  <c r="AB26" i="1"/>
  <c r="Z26" i="1"/>
  <c r="X26" i="1"/>
  <c r="W26" i="1"/>
  <c r="N26" i="1"/>
  <c r="L26" i="1"/>
  <c r="O26" i="1" s="1"/>
  <c r="AJ25" i="1"/>
  <c r="AI25" i="1"/>
  <c r="AB25" i="1"/>
  <c r="Z25" i="1"/>
  <c r="AC25" i="1" s="1"/>
  <c r="AH25" i="1" s="1"/>
  <c r="AG25" i="1" s="1"/>
  <c r="AK25" i="1" s="1"/>
  <c r="X25" i="1"/>
  <c r="W25" i="1"/>
  <c r="N25" i="1"/>
  <c r="L25" i="1"/>
  <c r="O25" i="1" s="1"/>
  <c r="AJ24" i="1"/>
  <c r="AI24" i="1"/>
  <c r="AB24" i="1"/>
  <c r="Z24" i="1"/>
  <c r="AC24" i="1" s="1"/>
  <c r="AH24" i="1" s="1"/>
  <c r="AG24" i="1" s="1"/>
  <c r="AK24" i="1" s="1"/>
  <c r="X24" i="1"/>
  <c r="W24" i="1"/>
  <c r="N24" i="1"/>
  <c r="L24" i="1"/>
  <c r="O24" i="1" s="1"/>
  <c r="AJ23" i="1"/>
  <c r="AI23" i="1"/>
  <c r="AB23" i="1"/>
  <c r="Z23" i="1"/>
  <c r="AC23" i="1" s="1"/>
  <c r="AH23" i="1" s="1"/>
  <c r="AG23" i="1" s="1"/>
  <c r="AK23" i="1" s="1"/>
  <c r="X23" i="1"/>
  <c r="W23" i="1"/>
  <c r="O23" i="1"/>
  <c r="N23" i="1"/>
  <c r="L23" i="1"/>
  <c r="AJ22" i="1"/>
  <c r="AI22" i="1"/>
  <c r="AB22" i="1"/>
  <c r="Z22" i="1"/>
  <c r="AC22" i="1" s="1"/>
  <c r="AH22" i="1" s="1"/>
  <c r="AG22" i="1" s="1"/>
  <c r="AK22" i="1" s="1"/>
  <c r="X22" i="1"/>
  <c r="W22" i="1"/>
  <c r="O22" i="1"/>
  <c r="N22" i="1"/>
  <c r="L22" i="1"/>
  <c r="AJ21" i="1"/>
  <c r="AI21" i="1"/>
  <c r="AB21" i="1"/>
  <c r="AC21" i="1" s="1"/>
  <c r="AH21" i="1" s="1"/>
  <c r="AG21" i="1" s="1"/>
  <c r="AK21" i="1" s="1"/>
  <c r="Z21" i="1"/>
  <c r="X21" i="1"/>
  <c r="W21" i="1"/>
  <c r="N21" i="1"/>
  <c r="L21" i="1"/>
  <c r="O21" i="1" s="1"/>
  <c r="AJ20" i="1"/>
  <c r="AI20" i="1"/>
  <c r="AB20" i="1"/>
  <c r="Z20" i="1"/>
  <c r="AC20" i="1" s="1"/>
  <c r="AH20" i="1" s="1"/>
  <c r="AG20" i="1" s="1"/>
  <c r="AK20" i="1" s="1"/>
  <c r="X20" i="1"/>
  <c r="W20" i="1"/>
  <c r="N20" i="1"/>
  <c r="L20" i="1"/>
  <c r="O20" i="1" s="1"/>
  <c r="AJ19" i="1"/>
  <c r="AI19" i="1"/>
  <c r="AB19" i="1"/>
  <c r="Z19" i="1"/>
  <c r="AC19" i="1" s="1"/>
  <c r="AH19" i="1" s="1"/>
  <c r="AG19" i="1" s="1"/>
  <c r="AK19" i="1" s="1"/>
  <c r="X19" i="1"/>
  <c r="W19" i="1"/>
  <c r="N19" i="1"/>
  <c r="L19" i="1"/>
  <c r="O19" i="1" s="1"/>
  <c r="AJ18" i="1"/>
  <c r="AI18" i="1"/>
  <c r="AB18" i="1"/>
  <c r="Z18" i="1"/>
  <c r="AC18" i="1" s="1"/>
  <c r="AH18" i="1" s="1"/>
  <c r="AG18" i="1" s="1"/>
  <c r="AK18" i="1" s="1"/>
  <c r="X18" i="1"/>
  <c r="W18" i="1"/>
  <c r="N18" i="1"/>
  <c r="L18" i="1"/>
  <c r="O18" i="1" s="1"/>
  <c r="AJ17" i="1"/>
  <c r="AI17" i="1" s="1"/>
  <c r="AB17" i="1"/>
  <c r="AC17" i="1" s="1"/>
  <c r="AH17" i="1" s="1"/>
  <c r="AG17" i="1" s="1"/>
  <c r="AK17" i="1" s="1"/>
  <c r="Z17" i="1"/>
  <c r="X17" i="1"/>
  <c r="W17" i="1"/>
  <c r="O17" i="1"/>
  <c r="N17" i="1"/>
  <c r="L17" i="1"/>
  <c r="AJ16" i="1"/>
  <c r="AI16" i="1"/>
  <c r="AB16" i="1"/>
  <c r="Z16" i="1"/>
  <c r="AC16" i="1" s="1"/>
  <c r="AH16" i="1" s="1"/>
  <c r="AG16" i="1" s="1"/>
  <c r="AK16" i="1" s="1"/>
  <c r="X16" i="1"/>
  <c r="W16" i="1"/>
  <c r="N16" i="1"/>
  <c r="L16" i="1"/>
  <c r="O16" i="1" s="1"/>
  <c r="AJ15" i="1"/>
  <c r="AI15" i="1"/>
  <c r="AB15" i="1"/>
  <c r="Z15" i="1"/>
  <c r="AC15" i="1" s="1"/>
  <c r="AH15" i="1" s="1"/>
  <c r="AG15" i="1" s="1"/>
  <c r="AK15" i="1" s="1"/>
  <c r="X15" i="1"/>
  <c r="W15" i="1"/>
  <c r="O15" i="1"/>
  <c r="N15" i="1"/>
  <c r="L15" i="1"/>
  <c r="AJ14" i="1"/>
  <c r="AI14" i="1"/>
  <c r="AB14" i="1"/>
  <c r="Z14" i="1"/>
  <c r="AC14" i="1" s="1"/>
  <c r="AH14" i="1" s="1"/>
  <c r="AG14" i="1" s="1"/>
  <c r="AK14" i="1" s="1"/>
  <c r="X14" i="1"/>
  <c r="W14" i="1"/>
  <c r="N14" i="1"/>
  <c r="L14" i="1"/>
  <c r="O14" i="1" s="1"/>
  <c r="AJ13" i="1"/>
  <c r="AI13" i="1"/>
  <c r="AB13" i="1"/>
  <c r="Z13" i="1"/>
  <c r="AC13" i="1" s="1"/>
  <c r="AH13" i="1" s="1"/>
  <c r="AG13" i="1" s="1"/>
  <c r="AK13" i="1" s="1"/>
  <c r="X13" i="1"/>
  <c r="W13" i="1"/>
  <c r="N13" i="1"/>
  <c r="L13" i="1"/>
  <c r="O13" i="1" s="1"/>
  <c r="AJ12" i="1"/>
  <c r="AI12" i="1" s="1"/>
  <c r="AK12" i="1" s="1"/>
  <c r="AB12" i="1"/>
  <c r="Z12" i="1"/>
  <c r="AC12" i="1" s="1"/>
  <c r="AH12" i="1" s="1"/>
  <c r="AG12" i="1" s="1"/>
  <c r="X12" i="1"/>
  <c r="W12" i="1"/>
  <c r="N12" i="1"/>
  <c r="L12" i="1"/>
  <c r="O12" i="1" s="1"/>
  <c r="AJ11" i="1"/>
  <c r="AI11" i="1"/>
  <c r="AB11" i="1"/>
  <c r="AC11" i="1" s="1"/>
  <c r="AH11" i="1" s="1"/>
  <c r="AG11" i="1" s="1"/>
  <c r="AK11" i="1" s="1"/>
  <c r="Z11" i="1"/>
  <c r="X11" i="1"/>
  <c r="W11" i="1"/>
  <c r="N11" i="1"/>
  <c r="L11" i="1"/>
  <c r="O11" i="1" s="1"/>
  <c r="AJ10" i="1"/>
  <c r="AI10" i="1"/>
  <c r="AB10" i="1"/>
  <c r="Z10" i="1"/>
  <c r="AC10" i="1" s="1"/>
  <c r="AH10" i="1" s="1"/>
  <c r="AG10" i="1" s="1"/>
  <c r="AK10" i="1" s="1"/>
  <c r="X10" i="1"/>
  <c r="W10" i="1"/>
  <c r="N10" i="1"/>
  <c r="O10" i="1" s="1"/>
  <c r="L10" i="1"/>
  <c r="AJ9" i="1"/>
  <c r="AI9" i="1"/>
  <c r="AB9" i="1"/>
  <c r="Z9" i="1"/>
  <c r="AC9" i="1" s="1"/>
  <c r="AH9" i="1" s="1"/>
  <c r="AG9" i="1" s="1"/>
  <c r="AK9" i="1" s="1"/>
  <c r="X9" i="1"/>
  <c r="W9" i="1"/>
  <c r="N9" i="1"/>
  <c r="L9" i="1"/>
  <c r="AJ8" i="1"/>
  <c r="AI8" i="1" s="1"/>
  <c r="AC8" i="1"/>
  <c r="AH8" i="1" s="1"/>
  <c r="AG8" i="1" s="1"/>
  <c r="AK8" i="1" s="1"/>
  <c r="AB8" i="1"/>
  <c r="Z8" i="1"/>
  <c r="X8" i="1"/>
  <c r="W8" i="1"/>
  <c r="N8" i="1"/>
  <c r="L8" i="1"/>
  <c r="O8" i="1" s="1"/>
  <c r="AJ7" i="1"/>
  <c r="AI7" i="1" s="1"/>
  <c r="AB7" i="1"/>
  <c r="Z7" i="1"/>
  <c r="AC7" i="1" s="1"/>
  <c r="AH7" i="1" s="1"/>
  <c r="AG7" i="1" s="1"/>
  <c r="X7" i="1"/>
  <c r="W7" i="1"/>
  <c r="N7" i="1"/>
  <c r="O7" i="1" s="1"/>
  <c r="L7" i="1"/>
  <c r="AJ6" i="1"/>
  <c r="AI6" i="1"/>
  <c r="AB6" i="1"/>
  <c r="Z6" i="1"/>
  <c r="AC6" i="1" s="1"/>
  <c r="AH6" i="1" s="1"/>
  <c r="AG6" i="1" s="1"/>
  <c r="AK6" i="1" s="1"/>
  <c r="X6" i="1"/>
  <c r="W6" i="1"/>
  <c r="N6" i="1"/>
  <c r="L6" i="1"/>
  <c r="O6" i="1" s="1"/>
  <c r="AJ5" i="1"/>
  <c r="AI5" i="1" s="1"/>
  <c r="AB5" i="1"/>
  <c r="Z5" i="1"/>
  <c r="AC5" i="1" s="1"/>
  <c r="AH5" i="1" s="1"/>
  <c r="AG5" i="1" s="1"/>
  <c r="X5" i="1"/>
  <c r="W5" i="1"/>
  <c r="O5" i="1"/>
  <c r="N5" i="1"/>
  <c r="L5" i="1"/>
  <c r="AB4" i="1"/>
  <c r="Z4" i="1"/>
  <c r="AC4" i="1" s="1"/>
  <c r="AH4" i="1" s="1"/>
  <c r="AG4" i="1" s="1"/>
  <c r="X4" i="1"/>
  <c r="W4" i="1"/>
  <c r="N4" i="1"/>
  <c r="L4" i="1"/>
  <c r="X3" i="1"/>
  <c r="W3" i="1"/>
  <c r="L3" i="1"/>
  <c r="AK7" i="1" l="1"/>
  <c r="AK86" i="1"/>
  <c r="O9" i="1"/>
  <c r="AC40" i="1"/>
  <c r="AH40" i="1" s="1"/>
  <c r="AG40" i="1" s="1"/>
  <c r="AK40" i="1" s="1"/>
  <c r="AK5" i="1"/>
  <c r="AJ4" i="1"/>
  <c r="AI4" i="1" s="1"/>
  <c r="AK4" i="1" s="1"/>
  <c r="O4" i="1"/>
  <c r="AB3" i="1" l="1"/>
  <c r="Z3" i="1"/>
  <c r="N3" i="1"/>
  <c r="AC3" i="1" l="1"/>
  <c r="AH3" i="1" s="1"/>
  <c r="AG3" i="1" s="1"/>
  <c r="AJ3" i="1"/>
  <c r="AI3" i="1" s="1"/>
  <c r="O3" i="1"/>
  <c r="AK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V</author>
    <author>German Garcia Filoth</author>
  </authors>
  <commentList>
    <comment ref="J1" authorId="0" shapeId="0" xr:uid="{6A02E999-C528-42D7-AFC1-8ABC8AB295D1}">
      <text>
        <r>
          <rPr>
            <sz val="9"/>
            <color indexed="81"/>
            <rFont val="Tahoma"/>
            <family val="2"/>
          </rPr>
          <t>Cálculo de Frecuencia - Pág 38 (Guía Administración de Riesgo)</t>
        </r>
      </text>
    </comment>
    <comment ref="AG1" authorId="0" shapeId="0" xr:uid="{7F183A10-445E-47ED-8DC9-51AB00CE0189}">
      <text>
        <r>
          <rPr>
            <sz val="9"/>
            <color indexed="81"/>
            <rFont val="Tahoma"/>
            <family val="2"/>
          </rPr>
          <t xml:space="preserve">Probabilidad Residual =Probabilidad Inherente -(Probabilidad Inherente x Calificación del control)
</t>
        </r>
      </text>
    </comment>
    <comment ref="AH1" authorId="0" shapeId="0" xr:uid="{D050B262-5C2B-4CF5-ACBE-A00C42DE64E4}">
      <text>
        <r>
          <rPr>
            <sz val="9"/>
            <color indexed="81"/>
            <rFont val="Tahoma"/>
            <family val="2"/>
          </rPr>
          <t xml:space="preserve">Probabilidad Residual =Probabilidad Inherente -(Probabilidad Inherente x Calificación del control)
</t>
        </r>
      </text>
    </comment>
    <comment ref="AJ1" authorId="0" shapeId="0" xr:uid="{3BD9C7F0-2712-4699-972C-CB0E0A8434A7}">
      <text>
        <r>
          <rPr>
            <sz val="9"/>
            <color indexed="81"/>
            <rFont val="Tahoma"/>
            <family val="2"/>
          </rPr>
          <t xml:space="preserve">Probabilidad Residual =Probabilidad Inherente -(Probabilidad Inherente x Calificación del control)
</t>
        </r>
      </text>
    </comment>
    <comment ref="AL1" authorId="1" shapeId="0" xr:uid="{FDD57848-6C17-4C1F-8049-6D226CA86B23}">
      <text>
        <r>
          <rPr>
            <sz val="11"/>
            <color theme="1"/>
            <rFont val="Calibri"/>
            <family val="2"/>
            <scheme val="minor"/>
          </rPr>
          <t>German Garcia Filoth:
compartir el riesgo que según fuente DAFP  Se reduce la probabilidad o el impacto del riesgo trasnfireindolo o compartiendo una parte de este. Cabe señalar
que normalmente no es posible transferir la responsabilidad del riesgo.</t>
        </r>
      </text>
    </comment>
    <comment ref="AM1" authorId="1" shapeId="0" xr:uid="{778AEE84-78AA-4B47-94B8-329C2EFF48E1}">
      <text>
        <r>
          <rPr>
            <sz val="11"/>
            <color theme="1"/>
            <rFont val="Calibri"/>
            <family val="2"/>
            <scheme val="minor"/>
          </rPr>
          <t>German Garcia Filoth:
compartir el riesgo que según fuente DAFP  Se reduce la probabilidad o el impacto del riesgo trasnfireindolo o compartiendo una parte de este. Cabe señalar
que normalmente no es posible transferir la responsabilidad del riesgo.</t>
        </r>
      </text>
    </comment>
    <comment ref="AD2" authorId="0" shapeId="0" xr:uid="{920E6DEE-94FD-461B-B26E-22ED3F94B673}">
      <text>
        <r>
          <rPr>
            <sz val="9"/>
            <color indexed="81"/>
            <rFont val="Tahoma"/>
            <family val="2"/>
          </rPr>
          <t>Informativo (Sin Peso)</t>
        </r>
      </text>
    </comment>
    <comment ref="AE2" authorId="0" shapeId="0" xr:uid="{E55A4715-4EB8-432C-A311-E1D8E812A50E}">
      <text>
        <r>
          <rPr>
            <sz val="9"/>
            <color indexed="81"/>
            <rFont val="Tahoma"/>
            <family val="2"/>
          </rPr>
          <t>Informativo (Sin Peso)</t>
        </r>
      </text>
    </comment>
    <comment ref="AF2" authorId="0" shapeId="0" xr:uid="{F3BBCF4C-E06D-479A-B314-48F636F706E4}">
      <text>
        <r>
          <rPr>
            <sz val="9"/>
            <color indexed="81"/>
            <rFont val="Tahoma"/>
            <family val="2"/>
          </rPr>
          <t>Informativo (Sin Peso)</t>
        </r>
      </text>
    </comment>
  </commentList>
</comments>
</file>

<file path=xl/sharedStrings.xml><?xml version="1.0" encoding="utf-8"?>
<sst xmlns="http://schemas.openxmlformats.org/spreadsheetml/2006/main" count="1824" uniqueCount="339">
  <si>
    <t>Proceso</t>
  </si>
  <si>
    <t>Referencia</t>
  </si>
  <si>
    <t>Tipo de activo</t>
  </si>
  <si>
    <t>Amenazas (Causa Inmediata)</t>
  </si>
  <si>
    <t>Vulnerabilidades (Causa raiz)</t>
  </si>
  <si>
    <t>Tipo de riesgo</t>
  </si>
  <si>
    <t>Descripción del Riesgo</t>
  </si>
  <si>
    <t>Clasificación riesgo</t>
  </si>
  <si>
    <t>Frecuencia</t>
  </si>
  <si>
    <t>Probabilidad inherente</t>
  </si>
  <si>
    <t>%</t>
  </si>
  <si>
    <t>Impacto inherente</t>
  </si>
  <si>
    <t>Zona de Riesgo inherente</t>
  </si>
  <si>
    <t>No Control</t>
  </si>
  <si>
    <t>Descripción del control</t>
  </si>
  <si>
    <t>Afectación</t>
  </si>
  <si>
    <t>Atributos</t>
  </si>
  <si>
    <t>Probabilidad residual</t>
  </si>
  <si>
    <t>Impacto residual</t>
  </si>
  <si>
    <t xml:space="preserve">Zona de riesgo final </t>
  </si>
  <si>
    <t>Tratamiento</t>
  </si>
  <si>
    <t>Responsable</t>
  </si>
  <si>
    <t>Seguimiento</t>
  </si>
  <si>
    <t>Estado</t>
  </si>
  <si>
    <t>Probabilidad</t>
  </si>
  <si>
    <t>Impacto</t>
  </si>
  <si>
    <t>Tipo</t>
  </si>
  <si>
    <t>Implementación</t>
  </si>
  <si>
    <t>Calificación del Control</t>
  </si>
  <si>
    <t>Documentación</t>
  </si>
  <si>
    <t>Evidencia</t>
  </si>
  <si>
    <t>Baja</t>
  </si>
  <si>
    <t>Mayor</t>
  </si>
  <si>
    <t>Preventivo</t>
  </si>
  <si>
    <t>Manual</t>
  </si>
  <si>
    <t>Sin Documentar</t>
  </si>
  <si>
    <t>Continua</t>
  </si>
  <si>
    <t>Sin Registro</t>
  </si>
  <si>
    <t>Reducir</t>
  </si>
  <si>
    <t>Media</t>
  </si>
  <si>
    <t>Alta</t>
  </si>
  <si>
    <t>Moderado</t>
  </si>
  <si>
    <t>Muy Alta</t>
  </si>
  <si>
    <t>PROBABILIDAD</t>
  </si>
  <si>
    <t>IMPACTO</t>
  </si>
  <si>
    <t>MATRIZ DE CALOR (NIVELES DE SEVERIDAD DEL RIESGO)</t>
  </si>
  <si>
    <t>FRECUENCIA</t>
  </si>
  <si>
    <t>NIVEL</t>
  </si>
  <si>
    <t>AFECTACIÓN ECONÓMICA</t>
  </si>
  <si>
    <t>REPUTACIONAL</t>
  </si>
  <si>
    <t>Muy Baja</t>
  </si>
  <si>
    <t xml:space="preserve">La actividad que conlleva el riesgo se ejecuta
como máximos 2 veces por año </t>
  </si>
  <si>
    <t>Leve</t>
  </si>
  <si>
    <t>Afectación menor a 10 SMLMV</t>
  </si>
  <si>
    <t>El riesgo afecta la imagen de algún área de la
organización.</t>
  </si>
  <si>
    <t>Muy Alta 100%</t>
  </si>
  <si>
    <t>ALTO</t>
  </si>
  <si>
    <t>EXTREMO</t>
  </si>
  <si>
    <t>Extremo</t>
  </si>
  <si>
    <t>La actividad que conlleva el riesgo se ejecuta de
3 a 24 veces por año</t>
  </si>
  <si>
    <t>Menor</t>
  </si>
  <si>
    <t>Entre 10 y 50 SMLMV</t>
  </si>
  <si>
    <t>El riesgo afecta la imagen de la entidad
internamente, de conocimiento general nivel interno, de junta directiva y accionistas y/o de
proveedores</t>
  </si>
  <si>
    <t>Alta 80%</t>
  </si>
  <si>
    <t>MODERADO</t>
  </si>
  <si>
    <t>Alto</t>
  </si>
  <si>
    <t xml:space="preserve">La actividad que conlleva el riesgo se ejecuta de
24 a 500 veces por año </t>
  </si>
  <si>
    <t xml:space="preserve">Entre 50 y 100 SMLMV </t>
  </si>
  <si>
    <t>El riesgo afecta la imagen de la entidad con algunos usuarios de relevancia frente al logro de los objetivos.</t>
  </si>
  <si>
    <t>Media 60%</t>
  </si>
  <si>
    <t>La actividad que conlleva el riesgo se ejecuta
mínimo 500 veces al año y máximo 5000 veces
por año</t>
  </si>
  <si>
    <t>Entre 100 y 500 SMLMV</t>
  </si>
  <si>
    <t>El riesgo afecta la imagen de la entidad con efecto publicitario sostenido a nivel de sector administrativo, nivel departamental o municipal.</t>
  </si>
  <si>
    <t>Baja 40%</t>
  </si>
  <si>
    <t>BAJO</t>
  </si>
  <si>
    <t>Bajo</t>
  </si>
  <si>
    <t xml:space="preserve">La actividad que conlleva el riesgo se ejecuta más
de 5000 veces por año </t>
  </si>
  <si>
    <t>Catastrófico</t>
  </si>
  <si>
    <t>Mayor a 500 SMLMV</t>
  </si>
  <si>
    <t>El riesgo afecta la imagen de la entidad a nivel nacional, con efecto publicitario sostenido a nivel país.</t>
  </si>
  <si>
    <t>Muy Baja 20%</t>
  </si>
  <si>
    <t>Leve 20%</t>
  </si>
  <si>
    <t>Menor 40%</t>
  </si>
  <si>
    <t>Moderado 60%</t>
  </si>
  <si>
    <t>Mayor 80%</t>
  </si>
  <si>
    <t>Catastrófico 100%</t>
  </si>
  <si>
    <t>Peso</t>
  </si>
  <si>
    <t>EFICIENCIA DEL CONTROL</t>
  </si>
  <si>
    <t>TIPO DE CONTROL</t>
  </si>
  <si>
    <t>Detectivo</t>
  </si>
  <si>
    <t>Acceso no autorizado</t>
  </si>
  <si>
    <t>Correctivo</t>
  </si>
  <si>
    <t>Abuso de derechos</t>
  </si>
  <si>
    <t>IMPLEMENTACIÓN</t>
  </si>
  <si>
    <t>Automático</t>
  </si>
  <si>
    <t>Abuso o elevación de privilegios</t>
  </si>
  <si>
    <t>Ataque informático</t>
  </si>
  <si>
    <t>Copia fraudulenta del software</t>
  </si>
  <si>
    <t>TRATAMIENTO DEL RIESGO</t>
  </si>
  <si>
    <t>Corrupción de los datos</t>
  </si>
  <si>
    <t>Transferir</t>
  </si>
  <si>
    <t>DOCUMENTACION</t>
  </si>
  <si>
    <t>EVIDENCIA</t>
  </si>
  <si>
    <t>Corte o fallas en el suministro eléctrico</t>
  </si>
  <si>
    <t>Aceptar</t>
  </si>
  <si>
    <t>Documentado</t>
  </si>
  <si>
    <t>Con Registro</t>
  </si>
  <si>
    <t>Datos provenientes de fuentes no confiables</t>
  </si>
  <si>
    <t>Evitar</t>
  </si>
  <si>
    <t>Aleatoria</t>
  </si>
  <si>
    <t>Denegación de servicio malintencionado</t>
  </si>
  <si>
    <t>N/A</t>
  </si>
  <si>
    <t>Denegación de servicio por error involuntario</t>
  </si>
  <si>
    <t>Destrucción de la información por error involuntario</t>
  </si>
  <si>
    <t>Destrucción del equipo o medios</t>
  </si>
  <si>
    <t>Tipos de activo</t>
  </si>
  <si>
    <t>Destrucción o eliminación de la información malintencionada</t>
  </si>
  <si>
    <t>Hardware</t>
  </si>
  <si>
    <t>Detección de la posición</t>
  </si>
  <si>
    <t>Información</t>
  </si>
  <si>
    <t>Divulgación</t>
  </si>
  <si>
    <t>Infraestructura</t>
  </si>
  <si>
    <t>Divulgación no autorizada de datos personales</t>
  </si>
  <si>
    <t xml:space="preserve">Personas </t>
  </si>
  <si>
    <t>Error en el uso</t>
  </si>
  <si>
    <t>Software</t>
  </si>
  <si>
    <t>Escucha encubierta</t>
  </si>
  <si>
    <t>Servicios</t>
  </si>
  <si>
    <t>Espionaje remoto</t>
  </si>
  <si>
    <t>otros</t>
  </si>
  <si>
    <t>Falla en equipo de telecomunicaciones</t>
  </si>
  <si>
    <t>Falla malintencionada</t>
  </si>
  <si>
    <t>Falla por por error involuntario</t>
  </si>
  <si>
    <t>Perdida de Confidencialidad</t>
  </si>
  <si>
    <t>Fallas del equipo</t>
  </si>
  <si>
    <t>Fallas en el sistema de suministro de agua o aire acondicionado</t>
  </si>
  <si>
    <t>Falsificación de derechos</t>
  </si>
  <si>
    <t>Hurto de medios o documentos</t>
  </si>
  <si>
    <t>Incumplimiento en el mantenimiento del sistema de información.</t>
  </si>
  <si>
    <t>amenazas</t>
  </si>
  <si>
    <t>Vulnerabilidades</t>
  </si>
  <si>
    <t>Clasificación de Riesgos</t>
  </si>
  <si>
    <t>Incumplimiento en la disponibilidad del personal</t>
  </si>
  <si>
    <t>Almacenamiento sin protección</t>
  </si>
  <si>
    <t>Pérdida derivada de actos de fraude por personas ajenas a la organización (no participa personal de la entidad).</t>
  </si>
  <si>
    <t>Ingeniería social</t>
  </si>
  <si>
    <t>Ausencia de esquemas de reemplazo periódico</t>
  </si>
  <si>
    <t>Fraude interno</t>
  </si>
  <si>
    <t>Pérdida debido a actos de fraude, actuaciones irregulares, comisión de hechos delictivos abuso de confianza, apropiación indebida, incumplimiento de regulaciones legales o internas de la entidad en las cuales está involucrado por lo menos 1 participante interno de la organización, son realizadas de forma intencional y/o con ánimo de lucro para sí mismo o para terceros.</t>
  </si>
  <si>
    <t>Interceptación de señales de interferencia comprometida</t>
  </si>
  <si>
    <t>hardware</t>
  </si>
  <si>
    <t>Copia no controlada</t>
  </si>
  <si>
    <t>Fallas tecnológicas</t>
  </si>
  <si>
    <t>Errores en hardware, software, telecomunicaciones, interrupción de servicios básicos</t>
  </si>
  <si>
    <t>Mal funcionamiento del equipo</t>
  </si>
  <si>
    <t>Falta de cuidado en la disposición final</t>
  </si>
  <si>
    <t>Relaciones laborales</t>
  </si>
  <si>
    <t>Pérdidas que surgen de acciones contrarias a las leyes o acuerdos de empleo, salud o seguridad, del pago de demandas por daños personales o de discriminación.</t>
  </si>
  <si>
    <t>Mal funcionamiento del software</t>
  </si>
  <si>
    <t>Mantenimiento insuficiente</t>
  </si>
  <si>
    <t>Usuarios, productos y prácticas</t>
  </si>
  <si>
    <t>Fallas negligentes o involuntarias de las obligaciones frente a los usuarios y que impiden satisfacer una obligación profesional frente a éstos.</t>
  </si>
  <si>
    <t>Malware</t>
  </si>
  <si>
    <t>Sensibilidad a la radiación electromagnética</t>
  </si>
  <si>
    <t>Daños a activos fijos/ eventos externos</t>
  </si>
  <si>
    <t>Pérdida por daños o extravíos de los activos fijos por desastres naturales u otros riesgos/eventos externos como atentados, vandalismo, orden público.</t>
  </si>
  <si>
    <t>Manipulación con hardware</t>
  </si>
  <si>
    <t>Susceptibilidad a las variaciones de temperatura (o al polvo y suciedad)</t>
  </si>
  <si>
    <t>Ejecución y administración de procesos</t>
  </si>
  <si>
    <t>Pérdidas derivadas de errores en la ejecución y administración de procesos.</t>
  </si>
  <si>
    <t>Manipulación con software</t>
  </si>
  <si>
    <t>Lugar</t>
  </si>
  <si>
    <t>Áreas susceptibles a inundación</t>
  </si>
  <si>
    <t>Modificación de la información malintencionada</t>
  </si>
  <si>
    <t>Ausencia de protección en puertas o ventanas</t>
  </si>
  <si>
    <t>Modificación de la información por error involuntario</t>
  </si>
  <si>
    <t>Red eléctrica inestable</t>
  </si>
  <si>
    <t>Modificacion no autorizada de datos personales</t>
  </si>
  <si>
    <t>Uso inadecuado de los controles de acceso al edificio</t>
  </si>
  <si>
    <t>Negación de acciones</t>
  </si>
  <si>
    <t>Organización</t>
  </si>
  <si>
    <t>Ausencia de acuerdos de nivel de servicio (ANS o SLA)</t>
  </si>
  <si>
    <t>Procesamiento ilegal de datos</t>
  </si>
  <si>
    <t>Ausencia de control de los activos que se encuentran fuera de las instalaciones</t>
  </si>
  <si>
    <t>Recuperación de medios reciclados o desechados</t>
  </si>
  <si>
    <t>Ausencia de mecanismos de monitoreo para brechas en la seguridad</t>
  </si>
  <si>
    <t>Saturación del sistema de información</t>
  </si>
  <si>
    <t>Ausencia de procedimiento de registro / retiro de usuarios</t>
  </si>
  <si>
    <t>Suplantación de identidad</t>
  </si>
  <si>
    <t>Ausencia de procedimientos y/o de políticas en general (esto aplica para muchas actividades que la entidad no tenga documentadas y formalizadas como uso aceptable de activos, control de cambios, valoración de riesgos, escritorio y pantalla limpia entre otros)</t>
  </si>
  <si>
    <t>Uso de software falso o copiado</t>
  </si>
  <si>
    <t>Ausencia de proceso para supervisión de derechos de acceso</t>
  </si>
  <si>
    <t>Uso no autorizado del equipo</t>
  </si>
  <si>
    <t>Personal</t>
  </si>
  <si>
    <t>Ausencia de políticas de uso aceptable</t>
  </si>
  <si>
    <t>Ausencia del personal</t>
  </si>
  <si>
    <t>Entrenamiento insuficiente</t>
  </si>
  <si>
    <t>Falta de conciencia en seguridad</t>
  </si>
  <si>
    <t>Trabajo no supervisado de personal externo o de limpieza</t>
  </si>
  <si>
    <t>Red</t>
  </si>
  <si>
    <t>Ausencia de pruebas de envío o recepción de mensajes</t>
  </si>
  <si>
    <t>Conexión deficiente de cableado</t>
  </si>
  <si>
    <t>Líneas de comunicación sin protección</t>
  </si>
  <si>
    <t>Punto único de falla</t>
  </si>
  <si>
    <t>Tráfico sensible sin protección</t>
  </si>
  <si>
    <t>Asignación errada de los derechos de acceso</t>
  </si>
  <si>
    <t>Ausencia de documentación</t>
  </si>
  <si>
    <t>Ausencia de mecanismos de identificación y autenticación de usuarios</t>
  </si>
  <si>
    <t>Ausencia de registros de auditoría</t>
  </si>
  <si>
    <t>Ausencia de terminación de sesión</t>
  </si>
  <si>
    <t>Ausencia o insuficiencia de pruebas de software</t>
  </si>
  <si>
    <t>Contraseñas sin protección</t>
  </si>
  <si>
    <t>Fechas incorrectas</t>
  </si>
  <si>
    <t>Interfaz de usuario compleja</t>
  </si>
  <si>
    <t>Software nuevo o inmaduro</t>
  </si>
  <si>
    <t>Ausencia de cifrado de información</t>
  </si>
  <si>
    <t>PROCESOS</t>
  </si>
  <si>
    <t>Estrategicos</t>
  </si>
  <si>
    <t>Direccionamiento Estrategico</t>
  </si>
  <si>
    <t>Alianza Interinstitucional</t>
  </si>
  <si>
    <t>Identificación de Activos</t>
  </si>
  <si>
    <t>Gestión de la Operación</t>
  </si>
  <si>
    <t>Identificación de Riesgos</t>
  </si>
  <si>
    <t>Evaluación</t>
  </si>
  <si>
    <t>Valoracion de riesgos:  análisis riesgos inherente</t>
  </si>
  <si>
    <t>Apoyo</t>
  </si>
  <si>
    <t>Valoración de riesgos:  análisis de riesgos residuales</t>
  </si>
  <si>
    <t>Gestión Financiera</t>
  </si>
  <si>
    <t>Tratamiento de Riesgos</t>
  </si>
  <si>
    <t>Gestión Documental</t>
  </si>
  <si>
    <t>Gestión Administrativa</t>
  </si>
  <si>
    <t>Gestión del Talento Humano</t>
  </si>
  <si>
    <t>Gestión de Sistemas e Información</t>
  </si>
  <si>
    <t>Gestión Contractual</t>
  </si>
  <si>
    <t>Areas</t>
  </si>
  <si>
    <t>SEGUIMIENTO EN FECHA</t>
  </si>
  <si>
    <t>Oficina Asesora de Planeación</t>
  </si>
  <si>
    <t>Gestión de Mejora Institucional</t>
  </si>
  <si>
    <t>Grupo GACIN</t>
  </si>
  <si>
    <t>Gestión de Servicio</t>
  </si>
  <si>
    <t>Grupo de Atención al Usuario</t>
  </si>
  <si>
    <t>Gestión Integral de Riesgos Especiales</t>
  </si>
  <si>
    <t>Grupo de Riesgos Especiales</t>
  </si>
  <si>
    <t>Gestón de Comunicaciones</t>
  </si>
  <si>
    <t>Grupo de Comunicaciones</t>
  </si>
  <si>
    <t>Misional</t>
  </si>
  <si>
    <t>Delegada para la Operación</t>
  </si>
  <si>
    <t>Gestión de Control, Inspección y Vigilancia</t>
  </si>
  <si>
    <t>Delegada para el Control</t>
  </si>
  <si>
    <t>Gestión Jurídica</t>
  </si>
  <si>
    <t>Oficina Asesora Juridica</t>
  </si>
  <si>
    <t>Gestión de Proceos Disciplinarios</t>
  </si>
  <si>
    <t>Grupos Disciplinarios</t>
  </si>
  <si>
    <t>Grupo de Recursos Humanos</t>
  </si>
  <si>
    <t>Grupo de Recursos Financieros</t>
  </si>
  <si>
    <t>Grupo de Gestión Documental</t>
  </si>
  <si>
    <t>Grupo de Contratos</t>
  </si>
  <si>
    <t>Grupo de Recursos Fisicos</t>
  </si>
  <si>
    <t>Oficina de sistemas</t>
  </si>
  <si>
    <t>Gestión de Evaluación y Seguimiento</t>
  </si>
  <si>
    <t>Oficina de Control Interno</t>
  </si>
  <si>
    <t>Dir</t>
  </si>
  <si>
    <t>Despacho Superintendente</t>
  </si>
  <si>
    <t>Secretaria General</t>
  </si>
  <si>
    <t>Fraude externo</t>
  </si>
  <si>
    <t>Perdida de Integridad</t>
  </si>
  <si>
    <t>Perdida de Disponibilidad</t>
  </si>
  <si>
    <t>Fuego</t>
  </si>
  <si>
    <t xml:space="preserve">Agua </t>
  </si>
  <si>
    <t xml:space="preserve">Contaminación, radiación nociva </t>
  </si>
  <si>
    <t xml:space="preserve">Accidente grave </t>
  </si>
  <si>
    <t xml:space="preserve">Explosión </t>
  </si>
  <si>
    <t>Polvo, corrosión, heladas</t>
  </si>
  <si>
    <t>Fenómeno climático</t>
  </si>
  <si>
    <t>Fenómeno sísmico</t>
  </si>
  <si>
    <t>Fenómeno volcánico</t>
  </si>
  <si>
    <t>Fenómeno meteorológico</t>
  </si>
  <si>
    <t>Inundación</t>
  </si>
  <si>
    <t>Fenómeno de pandemia/epidemia</t>
  </si>
  <si>
    <t>Pérdida del suministro eléctrico</t>
  </si>
  <si>
    <t>Falla de una red de telecomunicaciones</t>
  </si>
  <si>
    <t>Falla del equipo de telecomunicaciones</t>
  </si>
  <si>
    <t>Radiación electromagnética</t>
  </si>
  <si>
    <t>Radiación térmic</t>
  </si>
  <si>
    <t>Impulsos electromagnéticos</t>
  </si>
  <si>
    <t>Falla de dispositivos o sistemas</t>
  </si>
  <si>
    <t>Vulneración del mantenimiento del sistema de información</t>
  </si>
  <si>
    <t>Atentado terrorista, sabotaje</t>
  </si>
  <si>
    <t>Interceptación de la radiación de un dispositivo</t>
  </si>
  <si>
    <t>Escucha clandestina</t>
  </si>
  <si>
    <t>Robo de medios o documentos</t>
  </si>
  <si>
    <t>Robo de equipos</t>
  </si>
  <si>
    <t>Robo de identidad digital o de credenciales</t>
  </si>
  <si>
    <t>Recuperación de medios reciclados o descartados</t>
  </si>
  <si>
    <t>Divulgación de información</t>
  </si>
  <si>
    <t>Entrada de datos de fuentes no fiables</t>
  </si>
  <si>
    <t>Ataque de descarga oculta a través de internet</t>
  </si>
  <si>
    <t>Ataque de repetición, ataque de intermediario</t>
  </si>
  <si>
    <t>Tratamiento no autorizado de datos personales</t>
  </si>
  <si>
    <t>Entrada no autorizada en instalaciones</t>
  </si>
  <si>
    <t>Uso no autorizado de dispositivos</t>
  </si>
  <si>
    <t>Uso incorrecto de dispositivos</t>
  </si>
  <si>
    <t>Daño de dispositivos o medios</t>
  </si>
  <si>
    <t>Copia ilícita de software</t>
  </si>
  <si>
    <t>Uso de software falsificado o copiado</t>
  </si>
  <si>
    <t>Corrupción de datos</t>
  </si>
  <si>
    <t>Tratamiento ilegal de datos</t>
  </si>
  <si>
    <t>Envío o distribución de malware</t>
  </si>
  <si>
    <t>Detección de posición</t>
  </si>
  <si>
    <t>Abuso de derechos o permisos</t>
  </si>
  <si>
    <t>Falsificación de derechos o permisos</t>
  </si>
  <si>
    <t>Denegación de acciones</t>
  </si>
  <si>
    <t>Falta de personal</t>
  </si>
  <si>
    <t>Falta de recursos</t>
  </si>
  <si>
    <t>Falla de los proveedores de servicios</t>
  </si>
  <si>
    <t>Violación de la legislación o la normativa</t>
  </si>
  <si>
    <t>Fallas en un sistema de suministro</t>
  </si>
  <si>
    <t>Falla del sistema de refrigeración o ventilación</t>
  </si>
  <si>
    <t>Informativo sin peso</t>
  </si>
  <si>
    <t>Infraestructura critica cibernetica nacional</t>
  </si>
  <si>
    <t>XX</t>
  </si>
  <si>
    <t>Ausencia de validaciones dentro del software existente.</t>
  </si>
  <si>
    <t>Activo de Información</t>
  </si>
  <si>
    <t>% Probabilidad inherente</t>
  </si>
  <si>
    <t>% Impacto inherente</t>
  </si>
  <si>
    <t>Control Anexo A</t>
  </si>
  <si>
    <t>Fecha de Implementación</t>
  </si>
  <si>
    <t>% Probabilidad residual</t>
  </si>
  <si>
    <t>% Impacto residual</t>
  </si>
  <si>
    <t>Software de gestion de nomina</t>
  </si>
  <si>
    <t>Autenticación debil</t>
  </si>
  <si>
    <t>Perdida de integridad por la autenticación de un usuario no autorizado debido a una autenticación debil en el software de gestion de nomina, que utiliza un unico factor de autenticación como es: usuario y contraseña y que permite a un usuario interno realizar transferencias en cualquier momento del año.</t>
  </si>
  <si>
    <t>8760 (Horas/ año)</t>
  </si>
  <si>
    <t>A.9.4.1 Restricción de acceso 
Información</t>
  </si>
  <si>
    <t>El administrador del software de gestión de nómina restringirá las acciones de generación de transferencias por parte de usuarios internos únicamente a los 15 primeros días calendario de cada mes, restringiendo las funcionalidades de transferencia de fondos en el software</t>
  </si>
  <si>
    <t>Administrador del software pagosnet</t>
  </si>
  <si>
    <t>trimestral</t>
  </si>
  <si>
    <t>Cerrado</t>
  </si>
  <si>
    <t>Comentario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</si>
</sst>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2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767171"/>
      <name val="Titillium Web"/>
    </font>
    <font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1"/>
      <color theme="1"/>
      <name val="Arial Narrow"/>
      <family val="2"/>
    </font>
    <font>
      <sz val="9"/>
      <color indexed="81"/>
      <name val="Tahoma"/>
      <family val="2"/>
    </font>
  </fonts>
  <fills count="22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E803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theme="6" tint="0.59999389629810485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9" fontId="0" fillId="7" borderId="1" xfId="0" applyNumberForma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9" fontId="0" fillId="9" borderId="1" xfId="0" applyNumberForma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9" fontId="0" fillId="5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6" fillId="10" borderId="15" xfId="0" applyFont="1" applyFill="1" applyBorder="1" applyAlignment="1">
      <alignment horizontal="justify" vertical="center" wrapText="1"/>
    </xf>
    <xf numFmtId="0" fontId="6" fillId="10" borderId="16" xfId="0" applyFont="1" applyFill="1" applyBorder="1" applyAlignment="1">
      <alignment horizontal="justify" vertical="center" wrapText="1"/>
    </xf>
    <xf numFmtId="0" fontId="6" fillId="10" borderId="1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11" borderId="1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7" fillId="10" borderId="1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left" vertical="center" wrapText="1"/>
    </xf>
    <xf numFmtId="0" fontId="3" fillId="12" borderId="0" xfId="0" applyFont="1" applyFill="1" applyAlignment="1">
      <alignment horizontal="center" vertical="center"/>
    </xf>
    <xf numFmtId="0" fontId="8" fillId="13" borderId="16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justify" vertical="center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6" fillId="10" borderId="17" xfId="0" applyFont="1" applyFill="1" applyBorder="1" applyAlignment="1">
      <alignment horizontal="justify" vertical="center" wrapText="1"/>
    </xf>
    <xf numFmtId="0" fontId="4" fillId="14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3" fillId="15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/>
    </xf>
    <xf numFmtId="0" fontId="0" fillId="16" borderId="1" xfId="0" applyFill="1" applyBorder="1"/>
    <xf numFmtId="0" fontId="0" fillId="14" borderId="1" xfId="0" applyFill="1" applyBorder="1"/>
    <xf numFmtId="0" fontId="8" fillId="17" borderId="1" xfId="0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14" fillId="10" borderId="1" xfId="0" applyFont="1" applyFill="1" applyBorder="1"/>
    <xf numFmtId="0" fontId="14" fillId="10" borderId="6" xfId="0" applyFont="1" applyFill="1" applyBorder="1"/>
    <xf numFmtId="0" fontId="15" fillId="11" borderId="0" xfId="0" applyFont="1" applyFill="1" applyAlignment="1">
      <alignment horizontal="center" vertical="center"/>
    </xf>
    <xf numFmtId="0" fontId="0" fillId="10" borderId="1" xfId="0" applyFill="1" applyBorder="1"/>
    <xf numFmtId="0" fontId="0" fillId="0" borderId="0" xfId="0" applyProtection="1">
      <protection locked="0"/>
    </xf>
    <xf numFmtId="0" fontId="6" fillId="10" borderId="16" xfId="0" applyFont="1" applyFill="1" applyBorder="1" applyAlignment="1" applyProtection="1">
      <alignment horizontal="justify" vertical="center" wrapText="1"/>
      <protection locked="0"/>
    </xf>
    <xf numFmtId="0" fontId="14" fillId="10" borderId="0" xfId="0" applyFont="1" applyFill="1"/>
    <xf numFmtId="9" fontId="7" fillId="0" borderId="18" xfId="0" applyNumberFormat="1" applyFont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0" borderId="22" xfId="0" applyFont="1" applyFill="1" applyBorder="1" applyAlignment="1">
      <alignment horizontal="center" vertical="center" wrapText="1"/>
    </xf>
    <xf numFmtId="0" fontId="16" fillId="19" borderId="22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7" fillId="0" borderId="18" xfId="0" applyFont="1" applyBorder="1" applyAlignment="1">
      <alignment vertical="center"/>
    </xf>
    <xf numFmtId="9" fontId="7" fillId="4" borderId="18" xfId="0" applyNumberFormat="1" applyFont="1" applyFill="1" applyBorder="1" applyAlignment="1">
      <alignment vertical="center"/>
    </xf>
    <xf numFmtId="0" fontId="7" fillId="6" borderId="18" xfId="0" applyFont="1" applyFill="1" applyBorder="1" applyAlignment="1">
      <alignment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vertical="center" wrapText="1"/>
    </xf>
    <xf numFmtId="0" fontId="17" fillId="0" borderId="18" xfId="0" applyFont="1" applyBorder="1" applyAlignment="1">
      <alignment vertical="center"/>
    </xf>
    <xf numFmtId="14" fontId="17" fillId="0" borderId="18" xfId="0" applyNumberFormat="1" applyFont="1" applyBorder="1" applyAlignment="1">
      <alignment vertical="center"/>
    </xf>
    <xf numFmtId="9" fontId="7" fillId="4" borderId="18" xfId="0" applyNumberFormat="1" applyFont="1" applyFill="1" applyBorder="1" applyAlignment="1">
      <alignment horizontal="center" vertical="center" wrapText="1"/>
    </xf>
    <xf numFmtId="9" fontId="7" fillId="5" borderId="18" xfId="0" applyNumberFormat="1" applyFont="1" applyFill="1" applyBorder="1" applyAlignment="1">
      <alignment horizontal="center" vertical="center" wrapText="1"/>
    </xf>
    <xf numFmtId="9" fontId="7" fillId="0" borderId="18" xfId="0" applyNumberFormat="1" applyFont="1" applyBorder="1" applyAlignment="1">
      <alignment vertical="center" wrapText="1"/>
    </xf>
    <xf numFmtId="0" fontId="1" fillId="0" borderId="1" xfId="0" applyFont="1" applyBorder="1"/>
    <xf numFmtId="0" fontId="16" fillId="20" borderId="20" xfId="0" applyFont="1" applyFill="1" applyBorder="1" applyAlignment="1">
      <alignment horizontal="center" vertical="center" wrapText="1"/>
    </xf>
    <xf numFmtId="0" fontId="16" fillId="20" borderId="22" xfId="0" applyFont="1" applyFill="1" applyBorder="1" applyAlignment="1">
      <alignment horizontal="center" vertical="center" wrapText="1"/>
    </xf>
    <xf numFmtId="0" fontId="16" fillId="19" borderId="20" xfId="0" applyFont="1" applyFill="1" applyBorder="1" applyAlignment="1">
      <alignment horizontal="center" vertical="center" wrapText="1"/>
    </xf>
    <xf numFmtId="0" fontId="16" fillId="19" borderId="22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1" borderId="20" xfId="0" applyFont="1" applyFill="1" applyBorder="1" applyAlignment="1">
      <alignment horizontal="center" vertical="center" wrapText="1"/>
    </xf>
    <xf numFmtId="0" fontId="16" fillId="21" borderId="2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center" vertical="center" textRotation="9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wrapText="1"/>
    </xf>
  </cellXfs>
  <cellStyles count="1">
    <cellStyle name="Normal" xfId="0" builtinId="0"/>
  </cellStyles>
  <dxfs count="23"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z val="10"/>
        <name val="Arial Narrow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  <name val="Arial Narrow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98EE1E-2029-4ED0-878E-7EE3C0A6F958}" name="T_TipoActivos3" displayName="T_TipoActivos3" ref="B24:B32" totalsRowShown="0" headerRowDxfId="22" dataDxfId="21">
  <autoFilter ref="B24:B32" xr:uid="{CC77BBEA-F474-419F-9ED9-EBA0E21C2E54}"/>
  <tableColumns count="1">
    <tableColumn id="1" xr3:uid="{00000000-0010-0000-0100-000001000000}" name="Tipos de activo" dataDxfId="2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260D7-AF14-44D6-AB43-6ACF6A7DB742}">
  <dimension ref="A1:AM103"/>
  <sheetViews>
    <sheetView showGridLines="0" tabSelected="1" view="pageLayout" topLeftCell="H52" zoomScale="55" zoomScaleNormal="115" zoomScaleSheetLayoutView="10" zoomScalePageLayoutView="55" workbookViewId="0">
      <selection activeCell="Q41" sqref="Q41"/>
    </sheetView>
  </sheetViews>
  <sheetFormatPr baseColWidth="10" defaultColWidth="6.85546875" defaultRowHeight="197.25" customHeight="1" x14ac:dyDescent="0.2"/>
  <cols>
    <col min="1" max="1" width="8.42578125" style="3" customWidth="1"/>
    <col min="2" max="2" width="11.7109375" style="3" customWidth="1"/>
    <col min="3" max="3" width="19.7109375" style="3" customWidth="1"/>
    <col min="4" max="4" width="9.28515625" style="3" customWidth="1"/>
    <col min="5" max="5" width="18" style="3" customWidth="1"/>
    <col min="6" max="6" width="15.7109375" style="3" customWidth="1"/>
    <col min="7" max="7" width="12.85546875" style="3" customWidth="1"/>
    <col min="8" max="8" width="37.42578125" style="2" customWidth="1"/>
    <col min="9" max="9" width="12.28515625" style="2" customWidth="1"/>
    <col min="10" max="10" width="9.28515625" style="2" customWidth="1"/>
    <col min="11" max="11" width="9.85546875" style="1" customWidth="1"/>
    <col min="12" max="13" width="14.28515625" style="1" customWidth="1"/>
    <col min="14" max="14" width="12" style="1" customWidth="1"/>
    <col min="15" max="15" width="9.85546875" style="1" customWidth="1"/>
    <col min="16" max="16" width="8.7109375" style="1" customWidth="1"/>
    <col min="17" max="17" width="23.7109375" style="1" customWidth="1"/>
    <col min="18" max="18" width="29.5703125" style="1" customWidth="1"/>
    <col min="19" max="19" width="27.85546875" style="1" bestFit="1" customWidth="1"/>
    <col min="20" max="20" width="14.28515625" style="1" customWidth="1"/>
    <col min="21" max="21" width="12.28515625" style="1" customWidth="1"/>
    <col min="22" max="22" width="6.28515625" style="1" customWidth="1"/>
    <col min="23" max="23" width="11.5703125" style="1" customWidth="1"/>
    <col min="24" max="24" width="8.42578125" style="1" customWidth="1"/>
    <col min="25" max="25" width="8.7109375" style="1" customWidth="1"/>
    <col min="26" max="26" width="7.85546875" style="1" customWidth="1"/>
    <col min="27" max="27" width="14.28515625" style="1" customWidth="1"/>
    <col min="28" max="28" width="6.85546875" style="1" customWidth="1"/>
    <col min="29" max="29" width="10.85546875" style="1" customWidth="1"/>
    <col min="30" max="30" width="13.85546875" style="1" customWidth="1"/>
    <col min="31" max="31" width="10.140625" style="1" customWidth="1"/>
    <col min="32" max="32" width="9.7109375" style="1" customWidth="1"/>
    <col min="33" max="33" width="12.7109375" style="1" customWidth="1"/>
    <col min="34" max="34" width="12" style="1" customWidth="1"/>
    <col min="35" max="35" width="15.42578125" style="1" customWidth="1"/>
    <col min="36" max="36" width="9.5703125" style="1" customWidth="1"/>
    <col min="37" max="37" width="10.28515625" style="1" customWidth="1"/>
    <col min="38" max="38" width="10" style="1" customWidth="1"/>
    <col min="39" max="39" width="19.5703125" style="1" customWidth="1"/>
    <col min="40" max="40" width="17.7109375" style="1" customWidth="1"/>
    <col min="41" max="16384" width="6.85546875" style="1"/>
  </cols>
  <sheetData>
    <row r="1" spans="1:39" ht="12.75" x14ac:dyDescent="0.2">
      <c r="A1" s="91" t="s">
        <v>0</v>
      </c>
      <c r="B1" s="89" t="s">
        <v>1</v>
      </c>
      <c r="C1" s="89" t="s">
        <v>322</v>
      </c>
      <c r="D1" s="89" t="s">
        <v>2</v>
      </c>
      <c r="E1" s="89" t="s">
        <v>3</v>
      </c>
      <c r="F1" s="89" t="s">
        <v>4</v>
      </c>
      <c r="G1" s="89" t="s">
        <v>5</v>
      </c>
      <c r="H1" s="89" t="s">
        <v>6</v>
      </c>
      <c r="I1" s="89" t="s">
        <v>7</v>
      </c>
      <c r="J1" s="89" t="s">
        <v>8</v>
      </c>
      <c r="K1" s="85" t="s">
        <v>323</v>
      </c>
      <c r="L1" s="85" t="s">
        <v>9</v>
      </c>
      <c r="M1" s="87" t="s">
        <v>324</v>
      </c>
      <c r="N1" s="87" t="s">
        <v>11</v>
      </c>
      <c r="O1" s="93" t="s">
        <v>12</v>
      </c>
      <c r="P1" s="89" t="s">
        <v>13</v>
      </c>
      <c r="Q1" s="89" t="s">
        <v>325</v>
      </c>
      <c r="R1" s="89" t="s">
        <v>14</v>
      </c>
      <c r="S1" s="89" t="s">
        <v>21</v>
      </c>
      <c r="T1" s="89" t="s">
        <v>326</v>
      </c>
      <c r="U1" s="89" t="s">
        <v>22</v>
      </c>
      <c r="V1" s="95" t="s">
        <v>23</v>
      </c>
      <c r="W1" s="89" t="s">
        <v>15</v>
      </c>
      <c r="X1" s="89"/>
      <c r="Y1" s="89" t="s">
        <v>16</v>
      </c>
      <c r="Z1" s="89"/>
      <c r="AA1" s="89"/>
      <c r="AB1" s="89"/>
      <c r="AC1" s="89"/>
      <c r="AD1" s="89"/>
      <c r="AE1" s="89"/>
      <c r="AF1" s="89"/>
      <c r="AG1" s="85" t="s">
        <v>17</v>
      </c>
      <c r="AH1" s="85" t="s">
        <v>327</v>
      </c>
      <c r="AI1" s="87" t="s">
        <v>18</v>
      </c>
      <c r="AJ1" s="87" t="s">
        <v>328</v>
      </c>
      <c r="AK1" s="93" t="s">
        <v>19</v>
      </c>
      <c r="AL1" s="89" t="s">
        <v>20</v>
      </c>
      <c r="AM1" s="89" t="s">
        <v>338</v>
      </c>
    </row>
    <row r="2" spans="1:39" ht="54.6" customHeight="1" thickBot="1" x14ac:dyDescent="0.25">
      <c r="A2" s="92"/>
      <c r="B2" s="90"/>
      <c r="C2" s="90"/>
      <c r="D2" s="90"/>
      <c r="E2" s="90"/>
      <c r="F2" s="90"/>
      <c r="G2" s="90"/>
      <c r="H2" s="90"/>
      <c r="I2" s="90"/>
      <c r="J2" s="90"/>
      <c r="K2" s="86"/>
      <c r="L2" s="86"/>
      <c r="M2" s="88"/>
      <c r="N2" s="88"/>
      <c r="O2" s="94"/>
      <c r="P2" s="90"/>
      <c r="Q2" s="90"/>
      <c r="R2" s="90"/>
      <c r="S2" s="90"/>
      <c r="T2" s="90"/>
      <c r="U2" s="90"/>
      <c r="V2" s="96"/>
      <c r="W2" s="70" t="s">
        <v>24</v>
      </c>
      <c r="X2" s="71" t="s">
        <v>25</v>
      </c>
      <c r="Y2" s="69" t="s">
        <v>26</v>
      </c>
      <c r="Z2" s="69" t="s">
        <v>10</v>
      </c>
      <c r="AA2" s="69" t="s">
        <v>27</v>
      </c>
      <c r="AB2" s="69" t="s">
        <v>10</v>
      </c>
      <c r="AC2" s="69" t="s">
        <v>28</v>
      </c>
      <c r="AD2" s="69" t="s">
        <v>29</v>
      </c>
      <c r="AE2" s="69" t="s">
        <v>8</v>
      </c>
      <c r="AF2" s="69" t="s">
        <v>30</v>
      </c>
      <c r="AG2" s="86"/>
      <c r="AH2" s="86"/>
      <c r="AI2" s="88"/>
      <c r="AJ2" s="88"/>
      <c r="AK2" s="94"/>
      <c r="AL2" s="90"/>
      <c r="AM2" s="97"/>
    </row>
    <row r="3" spans="1:39" ht="197.25" customHeight="1" x14ac:dyDescent="0.2">
      <c r="A3" s="72" t="s">
        <v>227</v>
      </c>
      <c r="B3" s="73">
        <v>1</v>
      </c>
      <c r="C3" s="72" t="s">
        <v>329</v>
      </c>
      <c r="D3" s="72" t="s">
        <v>125</v>
      </c>
      <c r="E3" s="72" t="s">
        <v>309</v>
      </c>
      <c r="F3" s="72" t="s">
        <v>330</v>
      </c>
      <c r="G3" s="72" t="s">
        <v>266</v>
      </c>
      <c r="H3" s="72" t="s">
        <v>331</v>
      </c>
      <c r="I3" s="72" t="s">
        <v>152</v>
      </c>
      <c r="J3" s="72" t="s">
        <v>332</v>
      </c>
      <c r="K3" s="74">
        <v>0.6</v>
      </c>
      <c r="L3" s="72" t="str">
        <f t="shared" ref="L3" si="0">IF(AND(K3&lt;=100%,K3&gt;80%),"Muy alta",IF(AND(K3&lt;=80%,K3&gt;60%),"Alta",IF(AND(K3&lt;=60%,K3&gt;40%),"Media",IF(AND(K3&lt;=40%,K3&gt;20%),"Baja",IF(AND(K3&lt;=20%,K3&gt;=0%),"Muy Baja",)))))</f>
        <v>Media</v>
      </c>
      <c r="M3" s="74">
        <v>0.2</v>
      </c>
      <c r="N3" s="73" t="str">
        <f>IF(AND(M3&lt;=100%,M3&gt;80%),"Catastrófico",IF(AND(M3&lt;=80%,M3&gt;60%),"Mayor",IF(AND(M3&lt;=60%,M3&gt;40%),"Moderado",IF(AND(M3&lt;=40%,M3&gt;20%),"Menor",IF(AND(M3&lt;=20%,M3&gt;=0%),"Leve")))))</f>
        <v>Leve</v>
      </c>
      <c r="O3" s="75" t="str">
        <f>IF(L3&lt;&gt;"",IF(N3&lt;&gt;"",
IF(AND(L3 = "Muy Baja",N3 = "Leve"), "Bajo",
IF(AND(L3 = "Muy Baja",N3 = "Menor"), "Bajo",
IF(AND(L3 = "Muy Baja",N3 = "Moderado"), "Moderado",
IF(AND(L3 = "Muy Baja",N3 = "Mayor"), "Alto",
IF(AND(L3 = "Muy Baja",N3 = "Catastrófico"), "Extremo",
IF(AND(L3 = "Baja",N3 = "Leve"), "Bajo",
IF(AND(L3 = "Baja",N3 = "Menor"), "Moderado",
IF(AND(L3 = "Baja",N3 = "Moderado"), "Moderado",
IF(AND(L3 = "Baja",N3 = "Mayor"), "Alto",
IF(AND(L3 = "Baja",N3 = "Catastrófico"), "Extremo",
IF(AND(L3 = "Media",N3 = "Leve"), "Moderado",
IF(AND(L3 = "Media",N3 = "Menor"), "Moderado",
IF(AND(L3 = "Media",N3 = "Moderado"), " Moderado",
IF(AND(L3 = "Media",N3 = "Mayor"), "Alto",
IF(AND(L3 = "Media",N3 = "Catastrófico"), "Extremo",
IF(AND(L3 = "Alta",N3 = "Leve"), "Moderado",
IF(AND(L3 = "Alta",N3 = "Menor"), "Moderado",
IF(AND(L3 = "Alta",N3 = "Moderado"), "Alto",
IF(AND(L3 = "Alta",N3 = "Mayor"), "Alto",
IF(AND(L3 = "Alta",N3 = "Catastrófico"), "Extremo",
IF(AND(L3 = "Muy Alta",N3 = "Leve"), "Alto",
IF(AND(L3 = "Muy Alta",N3 = "Menor"), "Alto",
IF(AND(L3 = "Muy Alta",N3 = "Moderado"), "Alto",
IF(AND(L3 = "Muy Alta",N3 = "Mayor"), "Alto",
IF(AND(L3 = "Muy Alta",N3 = "Catastrófico"), "Extremo",
))))))))))))))))))))))))),"N/A"),"N/A")</f>
        <v>Moderado</v>
      </c>
      <c r="P3" s="76">
        <v>1</v>
      </c>
      <c r="Q3" s="77" t="s">
        <v>333</v>
      </c>
      <c r="R3" s="78" t="s">
        <v>334</v>
      </c>
      <c r="S3" s="79" t="s">
        <v>335</v>
      </c>
      <c r="T3" s="80">
        <v>45750</v>
      </c>
      <c r="U3" s="80" t="s">
        <v>336</v>
      </c>
      <c r="V3" s="79" t="s">
        <v>337</v>
      </c>
      <c r="W3" s="77" t="str">
        <f>IF(Y3="Preventivo","X",IF(Y3="Detectivo","X",IF(Y3="Correctivo"," ")))</f>
        <v xml:space="preserve"> </v>
      </c>
      <c r="X3" s="77" t="str">
        <f>IF(Y3="Preventivo"," ",IF(Y3="Detectivo"," ",IF(Y3="Correctivo","X")))</f>
        <v>X</v>
      </c>
      <c r="Y3" s="77" t="s">
        <v>91</v>
      </c>
      <c r="Z3" s="81">
        <f t="shared" ref="Z3" si="1">IF(Y3="Preventivo",25%,IF(Y3="Detectivo",15%,IF(Y3="Correctivo",10%)))</f>
        <v>0.1</v>
      </c>
      <c r="AA3" s="77" t="s">
        <v>34</v>
      </c>
      <c r="AB3" s="81">
        <f t="shared" ref="AB3" si="2">IF(AA3="Automático",25%,IF(AA3="Manual",15%))</f>
        <v>0.15</v>
      </c>
      <c r="AC3" s="82">
        <f t="shared" ref="AC3" si="3">Z3+AB3</f>
        <v>0.25</v>
      </c>
      <c r="AD3" s="77" t="s">
        <v>105</v>
      </c>
      <c r="AE3" s="77" t="s">
        <v>36</v>
      </c>
      <c r="AF3" s="77" t="s">
        <v>106</v>
      </c>
      <c r="AG3" s="83" t="str">
        <f>IF(AND(AH3&lt;=100%,AH3&gt;80%),"Muy alta",IF(AND(AH3&lt;=80%,AH3&gt;60%),"Alta",IF(AND(AH3&lt;=60%,AH3&gt;40%),"Media",IF(AND(AH3&lt;=40%,AH3&gt;20%),"Baja",IF(AND(AH3&lt;=20%,AH3&gt;=0%),"Muy Baja",)))))</f>
        <v>Media</v>
      </c>
      <c r="AH3" s="68">
        <f>IF(Y3="Preventivo",K3-(AC3*K3),IF(Y3="Detectivo",K3-(AC3*K3),IF(Y3="Correctivo",K3*1)))</f>
        <v>0.6</v>
      </c>
      <c r="AI3" s="83" t="str">
        <f>IF(AND(AJ3&lt;=100%,AJ3&gt;80%),"Catastrófico",IF(AND(AJ3&lt;=80%,AJ3&gt;60%),"Mayor",IF(AND(AJ3&lt;=60%,AJ3&gt;40%),"Moderado",IF(AND(AJ3&lt;=40%,AJ3&gt;20%),"Menor",IF(AND(AJ3&lt;=20%,AJ3&gt;=0%),"Leve")))))</f>
        <v>Leve</v>
      </c>
      <c r="AJ3" s="68">
        <f>IF(Y3="Preventivo",M3*1,IF(Y3="Detectivo",M3*1,IF(Y3="Correctivo",M3-(AC3*M3))))</f>
        <v>0.15000000000000002</v>
      </c>
      <c r="AK3" s="73" t="str">
        <f>IF(AG3&lt;&gt;"",IF(AI3&lt;&gt;"",
IF(AND(AG3 = "Muy Baja",AI3 = "Leve"), "Bajo",
IF(AND(AG3 = "Muy Baja",AI3 = "Menor"), "Bajo",
IF(AND(AG3 = "Muy Baja",AI3 = "Moderado"), "Moderado",
IF(AND(AG3 = "Muy Baja",AI3 = "Mayor"), "Alto",
IF(AND(AG3 = "Muy Baja",AI3 = "Catastrófico"), "Extremo",
IF(AND(AG3 = "Baja",AI3 = "Leve"), "Bajo",
IF(AND(AG3 = "Baja",AI3 = "Menor"), "Moderado",
IF(AND(AG3 = "Baja",AI3 = "Moderado"), "Moderado",
IF(AND(AG3 = "Baja",AI3 = "Mayor"), "Alto",
IF(AND(AG3 = "Baja",AI3 = "Catastrófico"), "Extremo",
IF(AND(AG3 = "Media",AI3 = "Leve"), "Moderado",
IF(AND(AG3 = "Media",AI3 = "Menor"), "Moderado",
IF(AND(AG3 = "Media",AI3 = "Moderado"), " Moderado",
IF(AND(AG3 = "Media",AI3 = "Mayor"), "Alto",
IF(AND(AG3 = "Media",AI3 = "Catastrófico"), "Extremo",
IF(AND(AG3 = "Alta",AI3 = "Leve"), "Moderado",
IF(AND(AG3 = "Alta",AI3 = "Menor"), "Moderado",
IF(AND(AG3 = "Alta",AI3 = "Moderado"), "Alto",
IF(AND(AG3 = "Alta",AI3 = "Mayor"), "Alto",
IF(AND(AG3 = "Alta",AI3 = "Catastrófico"), "Extremo",
IF(AND(AG3 = "Muy Alta",AI3 = "Leve"), "Alto",
IF(AND(AG3 = "Muy Alta",AI3 = "Menor"), "Alto",
IF(AND(AG3 = "Muy Alta",AI3 = "Moderado"), "Alto",
IF(AND(AG3 = "Muy Alta",AI3 = "Mayor"), "Alto",
IF(AND(AG3 = "Muy Alta",AI3 = "Catastrófico"), "Extremo",
))))))))))))))))))))))))),"N/A"),"N/A")</f>
        <v>Moderado</v>
      </c>
      <c r="AL3" s="73" t="s">
        <v>38</v>
      </c>
      <c r="AM3" s="84"/>
    </row>
    <row r="4" spans="1:39" customFormat="1" ht="38.25" x14ac:dyDescent="0.25">
      <c r="A4" s="72" t="s">
        <v>218</v>
      </c>
      <c r="B4" s="73"/>
      <c r="C4" s="72"/>
      <c r="D4" s="72" t="s">
        <v>119</v>
      </c>
      <c r="E4" s="72" t="s">
        <v>306</v>
      </c>
      <c r="F4" s="72" t="s">
        <v>172</v>
      </c>
      <c r="G4" s="72" t="s">
        <v>133</v>
      </c>
      <c r="H4" s="72"/>
      <c r="I4" s="72" t="s">
        <v>160</v>
      </c>
      <c r="J4" s="72"/>
      <c r="K4" s="74">
        <v>0.2</v>
      </c>
      <c r="L4" s="72" t="str">
        <f t="shared" ref="L4:L5" si="4">IF(AND(K4&lt;=100%,K4&gt;80%),"Muy alta",IF(AND(K4&lt;=80%,K4&gt;60%),"Alta",IF(AND(K4&lt;=60%,K4&gt;40%),"Media",IF(AND(K4&lt;=40%,K4&gt;20%),"Baja",IF(AND(K4&lt;=20%,K4&gt;=0%),"Muy Baja",)))))</f>
        <v>Muy Baja</v>
      </c>
      <c r="M4" s="74">
        <v>0.4</v>
      </c>
      <c r="N4" s="73" t="str">
        <f t="shared" ref="N4:N67" si="5">IF(AND(M4&lt;=100%,M4&gt;80%),"Catastrófico",IF(AND(M4&lt;=80%,M4&gt;60%),"Mayor",IF(AND(M4&lt;=60%,M4&gt;40%),"Moderado",IF(AND(M4&lt;=40%,M4&gt;20%),"Menor",IF(AND(M4&lt;=20%,M4&gt;=0%),"Leve")))))</f>
        <v>Menor</v>
      </c>
      <c r="O4" s="75" t="str">
        <f t="shared" ref="O4:O5" si="6">IF(L4&lt;&gt;"",IF(N4&lt;&gt;"",
IF(AND(L4 = "Muy Baja",N4 = "Leve"), "Bajo",
IF(AND(L4 = "Muy Baja",N4 = "Menor"), "Bajo",
IF(AND(L4 = "Muy Baja",N4 = "Moderado"), "Moderado",
IF(AND(L4 = "Muy Baja",N4 = "Mayor"), "Alto",
IF(AND(L4 = "Muy Baja",N4 = "Catastrófico"), "Extremo",
IF(AND(L4 = "Baja",N4 = "Leve"), "Bajo",
IF(AND(L4 = "Baja",N4 = "Menor"), "Moderado",
IF(AND(L4 = "Baja",N4 = "Moderado"), "Moderado",
IF(AND(L4 = "Baja",N4 = "Mayor"), "Alto",
IF(AND(L4 = "Baja",N4 = "Catastrófico"), "Extremo",
IF(AND(L4 = "Media",N4 = "Leve"), "Moderado",
IF(AND(L4 = "Media",N4 = "Menor"), "Moderado",
IF(AND(L4 = "Media",N4 = "Moderado"), " Moderado",
IF(AND(L4 = "Media",N4 = "Mayor"), "Alto",
IF(AND(L4 = "Media",N4 = "Catastrófico"), "Extremo",
IF(AND(L4 = "Alta",N4 = "Leve"), "Moderado",
IF(AND(L4 = "Alta",N4 = "Menor"), "Moderado",
IF(AND(L4 = "Alta",N4 = "Moderado"), "Alto",
IF(AND(L4 = "Alta",N4 = "Mayor"), "Alto",
IF(AND(L4 = "Alta",N4 = "Catastrófico"), "Extremo",
IF(AND(L4 = "Muy Alta",N4 = "Leve"), "Alto",
IF(AND(L4 = "Muy Alta",N4 = "Menor"), "Alto",
IF(AND(L4 = "Muy Alta",N4 = "Moderado"), "Alto",
IF(AND(L4 = "Muy Alta",N4 = "Mayor"), "Alto",
IF(AND(L4 = "Muy Alta",N4 = "Catastrófico"), "Extremo",
))))))))))))))))))))))))),"N/A"),"N/A")</f>
        <v>Bajo</v>
      </c>
      <c r="P4" s="76"/>
      <c r="Q4" s="77"/>
      <c r="R4" s="78"/>
      <c r="S4" s="79"/>
      <c r="T4" s="80"/>
      <c r="U4" s="80"/>
      <c r="V4" s="79"/>
      <c r="W4" s="77" t="str">
        <f t="shared" ref="W4:W5" si="7">IF(Y4="Preventivo","X",IF(Y4="Detectivo","X",IF(Y4="Correctivo"," ")))</f>
        <v>X</v>
      </c>
      <c r="X4" s="77" t="str">
        <f t="shared" ref="X4:X67" si="8">IF(Y4="Preventivo"," ",IF(Y4="Detectivo"," ",IF(Y4="Correctivo","X")))</f>
        <v xml:space="preserve"> </v>
      </c>
      <c r="Y4" s="77" t="s">
        <v>33</v>
      </c>
      <c r="Z4" s="81">
        <f t="shared" ref="Z4:Z5" si="9">IF(Y4="Preventivo",25%,IF(Y4="Detectivo",15%,IF(Y4="Correctivo",10%)))</f>
        <v>0.25</v>
      </c>
      <c r="AA4" s="77" t="s">
        <v>94</v>
      </c>
      <c r="AB4" s="81">
        <f t="shared" ref="AB4:AB5" si="10">IF(AA4="Automático",25%,IF(AA4="Manual",15%))</f>
        <v>0.25</v>
      </c>
      <c r="AC4" s="82">
        <f t="shared" ref="AC4:AC5" si="11">Z4+AB4</f>
        <v>0.5</v>
      </c>
      <c r="AD4" s="77" t="s">
        <v>35</v>
      </c>
      <c r="AE4" s="77" t="s">
        <v>109</v>
      </c>
      <c r="AF4" s="77" t="s">
        <v>37</v>
      </c>
      <c r="AG4" s="83" t="str">
        <f t="shared" ref="AG4:AG67" si="12">IF(AND(AH4&lt;=100%,AH4&gt;80%),"Muy alta",IF(AND(AH4&lt;=80%,AH4&gt;60%),"Alta",IF(AND(AH4&lt;=60%,AH4&gt;40%),"Media",IF(AND(AH4&lt;=40%,AH4&gt;20%),"Baja",IF(AND(AH4&lt;=20%,AH4&gt;=0%),"Muy Baja",)))))</f>
        <v>Muy Baja</v>
      </c>
      <c r="AH4" s="68">
        <f t="shared" ref="AH4:AH5" si="13">IF(Y4="Preventivo",K4-(AC4*K4),IF(Y4="Detectivo",K4-(AC4*K4),IF(Y4="Correctivo",K4*1)))</f>
        <v>0.1</v>
      </c>
      <c r="AI4" s="83" t="str">
        <f t="shared" ref="AI4:AI67" si="14">IF(AND(AJ4&lt;=100%,AJ4&gt;80%),"Catastrófico",IF(AND(AJ4&lt;=80%,AJ4&gt;60%),"Mayor",IF(AND(AJ4&lt;=60%,AJ4&gt;40%),"Moderado",IF(AND(AJ4&lt;=40%,AJ4&gt;20%),"Menor",IF(AND(AJ4&lt;=20%,AJ4&gt;=0%),"Leve")))))</f>
        <v>Menor</v>
      </c>
      <c r="AJ4" s="68">
        <f t="shared" ref="AJ4:AJ5" si="15">IF(Y4="Preventivo",M4*1,IF(Y4="Detectivo",M4*1,IF(Y4="Correctivo",M4-(AC4*M4))))</f>
        <v>0.4</v>
      </c>
      <c r="AK4" s="73" t="str">
        <f t="shared" ref="AK4:AK5" si="16">IF(AG4&lt;&gt;"",IF(AI4&lt;&gt;"",
IF(AND(AG4 = "Muy Baja",AI4 = "Leve"), "Bajo",
IF(AND(AG4 = "Muy Baja",AI4 = "Menor"), "Bajo",
IF(AND(AG4 = "Muy Baja",AI4 = "Moderado"), "Moderado",
IF(AND(AG4 = "Muy Baja",AI4 = "Mayor"), "Alto",
IF(AND(AG4 = "Muy Baja",AI4 = "Catastrófico"), "Extremo",
IF(AND(AG4 = "Baja",AI4 = "Leve"), "Bajo",
IF(AND(AG4 = "Baja",AI4 = "Menor"), "Moderado",
IF(AND(AG4 = "Baja",AI4 = "Moderado"), "Moderado",
IF(AND(AG4 = "Baja",AI4 = "Mayor"), "Alto",
IF(AND(AG4 = "Baja",AI4 = "Catastrófico"), "Extremo",
IF(AND(AG4 = "Media",AI4 = "Leve"), "Moderado",
IF(AND(AG4 = "Media",AI4 = "Menor"), "Moderado",
IF(AND(AG4 = "Media",AI4 = "Moderado"), " Moderado",
IF(AND(AG4 = "Media",AI4 = "Mayor"), "Alto",
IF(AND(AG4 = "Media",AI4 = "Catastrófico"), "Extremo",
IF(AND(AG4 = "Alta",AI4 = "Leve"), "Moderado",
IF(AND(AG4 = "Alta",AI4 = "Menor"), "Moderado",
IF(AND(AG4 = "Alta",AI4 = "Moderado"), "Alto",
IF(AND(AG4 = "Alta",AI4 = "Mayor"), "Alto",
IF(AND(AG4 = "Alta",AI4 = "Catastrófico"), "Extremo",
IF(AND(AG4 = "Muy Alta",AI4 = "Leve"), "Alto",
IF(AND(AG4 = "Muy Alta",AI4 = "Menor"), "Alto",
IF(AND(AG4 = "Muy Alta",AI4 = "Moderado"), "Alto",
IF(AND(AG4 = "Muy Alta",AI4 = "Mayor"), "Alto",
IF(AND(AG4 = "Muy Alta",AI4 = "Catastrófico"), "Extremo",
))))))))))))))))))))))))),"N/A"),"N/A")</f>
        <v>Bajo</v>
      </c>
      <c r="AL4" s="73" t="s">
        <v>100</v>
      </c>
      <c r="AM4" s="84"/>
    </row>
    <row r="5" spans="1:39" ht="197.25" customHeight="1" x14ac:dyDescent="0.2">
      <c r="A5" s="72" t="s">
        <v>218</v>
      </c>
      <c r="B5" s="73">
        <v>1</v>
      </c>
      <c r="C5" s="72" t="s">
        <v>329</v>
      </c>
      <c r="D5" s="72" t="s">
        <v>125</v>
      </c>
      <c r="E5" s="72" t="s">
        <v>309</v>
      </c>
      <c r="F5" s="72" t="s">
        <v>330</v>
      </c>
      <c r="G5" s="72" t="s">
        <v>266</v>
      </c>
      <c r="H5" s="72"/>
      <c r="I5" s="72" t="s">
        <v>156</v>
      </c>
      <c r="J5" s="72" t="s">
        <v>332</v>
      </c>
      <c r="K5" s="74">
        <v>1</v>
      </c>
      <c r="L5" s="72" t="str">
        <f t="shared" si="4"/>
        <v>Muy alta</v>
      </c>
      <c r="M5" s="74">
        <v>1</v>
      </c>
      <c r="N5" s="73" t="str">
        <f t="shared" si="5"/>
        <v>Catastrófico</v>
      </c>
      <c r="O5" s="75" t="str">
        <f t="shared" si="6"/>
        <v>Extremo</v>
      </c>
      <c r="P5" s="76"/>
      <c r="Q5" s="77"/>
      <c r="R5" s="78"/>
      <c r="S5" s="79"/>
      <c r="T5" s="80"/>
      <c r="U5" s="80"/>
      <c r="V5" s="79"/>
      <c r="W5" s="77" t="str">
        <f t="shared" si="7"/>
        <v>X</v>
      </c>
      <c r="X5" s="77" t="str">
        <f t="shared" si="8"/>
        <v xml:space="preserve"> </v>
      </c>
      <c r="Y5" s="77" t="s">
        <v>89</v>
      </c>
      <c r="Z5" s="81">
        <f t="shared" si="9"/>
        <v>0.15</v>
      </c>
      <c r="AA5" s="77" t="s">
        <v>34</v>
      </c>
      <c r="AB5" s="81">
        <f t="shared" si="10"/>
        <v>0.15</v>
      </c>
      <c r="AC5" s="82">
        <f t="shared" si="11"/>
        <v>0.3</v>
      </c>
      <c r="AD5" s="77" t="s">
        <v>105</v>
      </c>
      <c r="AE5" s="77" t="s">
        <v>36</v>
      </c>
      <c r="AF5" s="77" t="s">
        <v>106</v>
      </c>
      <c r="AG5" s="83" t="str">
        <f t="shared" si="12"/>
        <v>Alta</v>
      </c>
      <c r="AH5" s="68">
        <f t="shared" si="13"/>
        <v>0.7</v>
      </c>
      <c r="AI5" s="83" t="str">
        <f t="shared" si="14"/>
        <v>Catastrófico</v>
      </c>
      <c r="AJ5" s="68">
        <f t="shared" si="15"/>
        <v>1</v>
      </c>
      <c r="AK5" s="73" t="str">
        <f t="shared" si="16"/>
        <v>Extremo</v>
      </c>
      <c r="AL5" s="73" t="s">
        <v>38</v>
      </c>
      <c r="AM5" s="84"/>
    </row>
    <row r="6" spans="1:39" ht="197.25" customHeight="1" x14ac:dyDescent="0.2">
      <c r="A6" s="72" t="s">
        <v>218</v>
      </c>
      <c r="B6" s="73">
        <v>1</v>
      </c>
      <c r="C6" s="72" t="s">
        <v>329</v>
      </c>
      <c r="D6" s="72" t="s">
        <v>125</v>
      </c>
      <c r="E6" s="72" t="s">
        <v>309</v>
      </c>
      <c r="F6" s="72" t="s">
        <v>330</v>
      </c>
      <c r="G6" s="72" t="s">
        <v>266</v>
      </c>
      <c r="H6" s="72"/>
      <c r="I6" s="72" t="s">
        <v>156</v>
      </c>
      <c r="J6" s="72" t="s">
        <v>332</v>
      </c>
      <c r="K6" s="74">
        <v>1</v>
      </c>
      <c r="L6" s="72" t="str">
        <f t="shared" ref="L6:L69" si="17">IF(AND(K6&lt;=100%,K6&gt;80%),"Muy alta",IF(AND(K6&lt;=80%,K6&gt;60%),"Alta",IF(AND(K6&lt;=60%,K6&gt;40%),"Media",IF(AND(K6&lt;=40%,K6&gt;20%),"Baja",IF(AND(K6&lt;=20%,K6&gt;=0%),"Muy Baja",)))))</f>
        <v>Muy alta</v>
      </c>
      <c r="M6" s="74">
        <v>1</v>
      </c>
      <c r="N6" s="73" t="str">
        <f t="shared" si="5"/>
        <v>Catastrófico</v>
      </c>
      <c r="O6" s="75" t="str">
        <f t="shared" ref="O6:O69" si="18">IF(L6&lt;&gt;"",IF(N6&lt;&gt;"",
IF(AND(L6 = "Muy Baja",N6 = "Leve"), "Bajo",
IF(AND(L6 = "Muy Baja",N6 = "Menor"), "Bajo",
IF(AND(L6 = "Muy Baja",N6 = "Moderado"), "Moderado",
IF(AND(L6 = "Muy Baja",N6 = "Mayor"), "Alto",
IF(AND(L6 = "Muy Baja",N6 = "Catastrófico"), "Extremo",
IF(AND(L6 = "Baja",N6 = "Leve"), "Bajo",
IF(AND(L6 = "Baja",N6 = "Menor"), "Moderado",
IF(AND(L6 = "Baja",N6 = "Moderado"), "Moderado",
IF(AND(L6 = "Baja",N6 = "Mayor"), "Alto",
IF(AND(L6 = "Baja",N6 = "Catastrófico"), "Extremo",
IF(AND(L6 = "Media",N6 = "Leve"), "Moderado",
IF(AND(L6 = "Media",N6 = "Menor"), "Moderado",
IF(AND(L6 = "Media",N6 = "Moderado"), " Moderado",
IF(AND(L6 = "Media",N6 = "Mayor"), "Alto",
IF(AND(L6 = "Media",N6 = "Catastrófico"), "Extremo",
IF(AND(L6 = "Alta",N6 = "Leve"), "Moderado",
IF(AND(L6 = "Alta",N6 = "Menor"), "Moderado",
IF(AND(L6 = "Alta",N6 = "Moderado"), "Alto",
IF(AND(L6 = "Alta",N6 = "Mayor"), "Alto",
IF(AND(L6 = "Alta",N6 = "Catastrófico"), "Extremo",
IF(AND(L6 = "Muy Alta",N6 = "Leve"), "Alto",
IF(AND(L6 = "Muy Alta",N6 = "Menor"), "Alto",
IF(AND(L6 = "Muy Alta",N6 = "Moderado"), "Alto",
IF(AND(L6 = "Muy Alta",N6 = "Mayor"), "Alto",
IF(AND(L6 = "Muy Alta",N6 = "Catastrófico"), "Extremo",
))))))))))))))))))))))))),"N/A"),"N/A")</f>
        <v>Extremo</v>
      </c>
      <c r="P6" s="76"/>
      <c r="Q6" s="77"/>
      <c r="R6" s="78"/>
      <c r="S6" s="79"/>
      <c r="T6" s="80"/>
      <c r="U6" s="80"/>
      <c r="V6" s="79"/>
      <c r="W6" s="77" t="str">
        <f t="shared" ref="W6:W69" si="19">IF(Y6="Preventivo","X",IF(Y6="Detectivo","X",IF(Y6="Correctivo"," ")))</f>
        <v>X</v>
      </c>
      <c r="X6" s="77" t="str">
        <f t="shared" si="8"/>
        <v xml:space="preserve"> </v>
      </c>
      <c r="Y6" s="77" t="s">
        <v>89</v>
      </c>
      <c r="Z6" s="81">
        <f t="shared" ref="Z6:Z69" si="20">IF(Y6="Preventivo",25%,IF(Y6="Detectivo",15%,IF(Y6="Correctivo",10%)))</f>
        <v>0.15</v>
      </c>
      <c r="AA6" s="77" t="s">
        <v>34</v>
      </c>
      <c r="AB6" s="81">
        <f t="shared" ref="AB6:AB69" si="21">IF(AA6="Automático",25%,IF(AA6="Manual",15%))</f>
        <v>0.15</v>
      </c>
      <c r="AC6" s="82">
        <f t="shared" ref="AC6:AC69" si="22">Z6+AB6</f>
        <v>0.3</v>
      </c>
      <c r="AD6" s="77" t="s">
        <v>105</v>
      </c>
      <c r="AE6" s="77" t="s">
        <v>36</v>
      </c>
      <c r="AF6" s="77" t="s">
        <v>106</v>
      </c>
      <c r="AG6" s="83" t="str">
        <f t="shared" si="12"/>
        <v>Alta</v>
      </c>
      <c r="AH6" s="68">
        <f t="shared" ref="AH6:AH69" si="23">IF(Y6="Preventivo",K6-(AC6*K6),IF(Y6="Detectivo",K6-(AC6*K6),IF(Y6="Correctivo",K6*1)))</f>
        <v>0.7</v>
      </c>
      <c r="AI6" s="83" t="str">
        <f t="shared" si="14"/>
        <v>Catastrófico</v>
      </c>
      <c r="AJ6" s="68">
        <f t="shared" ref="AJ6:AJ69" si="24">IF(Y6="Preventivo",M6*1,IF(Y6="Detectivo",M6*1,IF(Y6="Correctivo",M6-(AC6*M6))))</f>
        <v>1</v>
      </c>
      <c r="AK6" s="73" t="str">
        <f t="shared" ref="AK6:AK69" si="25">IF(AG6&lt;&gt;"",IF(AI6&lt;&gt;"",
IF(AND(AG6 = "Muy Baja",AI6 = "Leve"), "Bajo",
IF(AND(AG6 = "Muy Baja",AI6 = "Menor"), "Bajo",
IF(AND(AG6 = "Muy Baja",AI6 = "Moderado"), "Moderado",
IF(AND(AG6 = "Muy Baja",AI6 = "Mayor"), "Alto",
IF(AND(AG6 = "Muy Baja",AI6 = "Catastrófico"), "Extremo",
IF(AND(AG6 = "Baja",AI6 = "Leve"), "Bajo",
IF(AND(AG6 = "Baja",AI6 = "Menor"), "Moderado",
IF(AND(AG6 = "Baja",AI6 = "Moderado"), "Moderado",
IF(AND(AG6 = "Baja",AI6 = "Mayor"), "Alto",
IF(AND(AG6 = "Baja",AI6 = "Catastrófico"), "Extremo",
IF(AND(AG6 = "Media",AI6 = "Leve"), "Moderado",
IF(AND(AG6 = "Media",AI6 = "Menor"), "Moderado",
IF(AND(AG6 = "Media",AI6 = "Moderado"), " Moderado",
IF(AND(AG6 = "Media",AI6 = "Mayor"), "Alto",
IF(AND(AG6 = "Media",AI6 = "Catastrófico"), "Extremo",
IF(AND(AG6 = "Alta",AI6 = "Leve"), "Moderado",
IF(AND(AG6 = "Alta",AI6 = "Menor"), "Moderado",
IF(AND(AG6 = "Alta",AI6 = "Moderado"), "Alto",
IF(AND(AG6 = "Alta",AI6 = "Mayor"), "Alto",
IF(AND(AG6 = "Alta",AI6 = "Catastrófico"), "Extremo",
IF(AND(AG6 = "Muy Alta",AI6 = "Leve"), "Alto",
IF(AND(AG6 = "Muy Alta",AI6 = "Menor"), "Alto",
IF(AND(AG6 = "Muy Alta",AI6 = "Moderado"), "Alto",
IF(AND(AG6 = "Muy Alta",AI6 = "Mayor"), "Alto",
IF(AND(AG6 = "Muy Alta",AI6 = "Catastrófico"), "Extremo",
))))))))))))))))))))))))),"N/A"),"N/A")</f>
        <v>Extremo</v>
      </c>
      <c r="AL6" s="73" t="s">
        <v>38</v>
      </c>
      <c r="AM6" s="84"/>
    </row>
    <row r="7" spans="1:39" ht="197.25" customHeight="1" x14ac:dyDescent="0.2">
      <c r="A7" s="72" t="s">
        <v>218</v>
      </c>
      <c r="B7" s="73">
        <v>1</v>
      </c>
      <c r="C7" s="72" t="s">
        <v>329</v>
      </c>
      <c r="D7" s="72" t="s">
        <v>125</v>
      </c>
      <c r="E7" s="72" t="s">
        <v>309</v>
      </c>
      <c r="F7" s="72" t="s">
        <v>330</v>
      </c>
      <c r="G7" s="72" t="s">
        <v>266</v>
      </c>
      <c r="H7" s="72"/>
      <c r="I7" s="72" t="s">
        <v>156</v>
      </c>
      <c r="J7" s="72" t="s">
        <v>332</v>
      </c>
      <c r="K7" s="74">
        <v>1</v>
      </c>
      <c r="L7" s="72" t="str">
        <f t="shared" si="17"/>
        <v>Muy alta</v>
      </c>
      <c r="M7" s="74">
        <v>1</v>
      </c>
      <c r="N7" s="73" t="str">
        <f t="shared" si="5"/>
        <v>Catastrófico</v>
      </c>
      <c r="O7" s="75" t="str">
        <f t="shared" si="18"/>
        <v>Extremo</v>
      </c>
      <c r="P7" s="76"/>
      <c r="Q7" s="77"/>
      <c r="R7" s="78"/>
      <c r="S7" s="79"/>
      <c r="T7" s="80"/>
      <c r="U7" s="80"/>
      <c r="V7" s="79"/>
      <c r="W7" s="77" t="str">
        <f t="shared" si="19"/>
        <v>X</v>
      </c>
      <c r="X7" s="77" t="str">
        <f t="shared" si="8"/>
        <v xml:space="preserve"> </v>
      </c>
      <c r="Y7" s="77" t="s">
        <v>89</v>
      </c>
      <c r="Z7" s="81">
        <f t="shared" si="20"/>
        <v>0.15</v>
      </c>
      <c r="AA7" s="77" t="s">
        <v>34</v>
      </c>
      <c r="AB7" s="81">
        <f t="shared" si="21"/>
        <v>0.15</v>
      </c>
      <c r="AC7" s="82">
        <f t="shared" si="22"/>
        <v>0.3</v>
      </c>
      <c r="AD7" s="77" t="s">
        <v>105</v>
      </c>
      <c r="AE7" s="77" t="s">
        <v>36</v>
      </c>
      <c r="AF7" s="77" t="s">
        <v>106</v>
      </c>
      <c r="AG7" s="83" t="str">
        <f t="shared" si="12"/>
        <v>Alta</v>
      </c>
      <c r="AH7" s="68">
        <f t="shared" si="23"/>
        <v>0.7</v>
      </c>
      <c r="AI7" s="83" t="str">
        <f t="shared" si="14"/>
        <v>Catastrófico</v>
      </c>
      <c r="AJ7" s="68">
        <f t="shared" si="24"/>
        <v>1</v>
      </c>
      <c r="AK7" s="73" t="str">
        <f t="shared" si="25"/>
        <v>Extremo</v>
      </c>
      <c r="AL7" s="73" t="s">
        <v>38</v>
      </c>
      <c r="AM7" s="84"/>
    </row>
    <row r="8" spans="1:39" ht="197.25" customHeight="1" x14ac:dyDescent="0.2">
      <c r="A8" s="72" t="s">
        <v>218</v>
      </c>
      <c r="B8" s="73">
        <v>1</v>
      </c>
      <c r="C8" s="72" t="s">
        <v>329</v>
      </c>
      <c r="D8" s="72" t="s">
        <v>125</v>
      </c>
      <c r="E8" s="72" t="s">
        <v>309</v>
      </c>
      <c r="F8" s="72" t="s">
        <v>330</v>
      </c>
      <c r="G8" s="72" t="s">
        <v>266</v>
      </c>
      <c r="H8" s="72"/>
      <c r="I8" s="72" t="s">
        <v>156</v>
      </c>
      <c r="J8" s="72" t="s">
        <v>332</v>
      </c>
      <c r="K8" s="74">
        <v>1</v>
      </c>
      <c r="L8" s="72" t="str">
        <f t="shared" si="17"/>
        <v>Muy alta</v>
      </c>
      <c r="M8" s="74">
        <v>1</v>
      </c>
      <c r="N8" s="73" t="str">
        <f t="shared" si="5"/>
        <v>Catastrófico</v>
      </c>
      <c r="O8" s="75" t="str">
        <f t="shared" si="18"/>
        <v>Extremo</v>
      </c>
      <c r="P8" s="76"/>
      <c r="Q8" s="77"/>
      <c r="R8" s="78"/>
      <c r="S8" s="79"/>
      <c r="T8" s="80"/>
      <c r="U8" s="80"/>
      <c r="V8" s="79"/>
      <c r="W8" s="77" t="str">
        <f t="shared" si="19"/>
        <v>X</v>
      </c>
      <c r="X8" s="77" t="str">
        <f t="shared" si="8"/>
        <v xml:space="preserve"> </v>
      </c>
      <c r="Y8" s="77" t="s">
        <v>89</v>
      </c>
      <c r="Z8" s="81">
        <f t="shared" si="20"/>
        <v>0.15</v>
      </c>
      <c r="AA8" s="77" t="s">
        <v>34</v>
      </c>
      <c r="AB8" s="81">
        <f t="shared" si="21"/>
        <v>0.15</v>
      </c>
      <c r="AC8" s="82">
        <f t="shared" si="22"/>
        <v>0.3</v>
      </c>
      <c r="AD8" s="77" t="s">
        <v>105</v>
      </c>
      <c r="AE8" s="77" t="s">
        <v>36</v>
      </c>
      <c r="AF8" s="77" t="s">
        <v>106</v>
      </c>
      <c r="AG8" s="83" t="str">
        <f t="shared" si="12"/>
        <v>Alta</v>
      </c>
      <c r="AH8" s="68">
        <f t="shared" si="23"/>
        <v>0.7</v>
      </c>
      <c r="AI8" s="83" t="str">
        <f t="shared" si="14"/>
        <v>Catastrófico</v>
      </c>
      <c r="AJ8" s="68">
        <f t="shared" si="24"/>
        <v>1</v>
      </c>
      <c r="AK8" s="73" t="str">
        <f t="shared" si="25"/>
        <v>Extremo</v>
      </c>
      <c r="AL8" s="73" t="s">
        <v>38</v>
      </c>
      <c r="AM8" s="84"/>
    </row>
    <row r="9" spans="1:39" ht="197.25" customHeight="1" x14ac:dyDescent="0.2">
      <c r="A9" s="72" t="s">
        <v>218</v>
      </c>
      <c r="B9" s="73">
        <v>1</v>
      </c>
      <c r="C9" s="72" t="s">
        <v>329</v>
      </c>
      <c r="D9" s="72" t="s">
        <v>125</v>
      </c>
      <c r="E9" s="72" t="s">
        <v>309</v>
      </c>
      <c r="F9" s="72" t="s">
        <v>330</v>
      </c>
      <c r="G9" s="72" t="s">
        <v>266</v>
      </c>
      <c r="H9" s="72"/>
      <c r="I9" s="72" t="s">
        <v>156</v>
      </c>
      <c r="J9" s="72" t="s">
        <v>332</v>
      </c>
      <c r="K9" s="74">
        <v>1</v>
      </c>
      <c r="L9" s="72" t="str">
        <f t="shared" si="17"/>
        <v>Muy alta</v>
      </c>
      <c r="M9" s="74">
        <v>1</v>
      </c>
      <c r="N9" s="73" t="str">
        <f t="shared" si="5"/>
        <v>Catastrófico</v>
      </c>
      <c r="O9" s="75" t="str">
        <f t="shared" si="18"/>
        <v>Extremo</v>
      </c>
      <c r="P9" s="76"/>
      <c r="Q9" s="77"/>
      <c r="R9" s="78"/>
      <c r="S9" s="79"/>
      <c r="T9" s="80"/>
      <c r="U9" s="80"/>
      <c r="V9" s="79"/>
      <c r="W9" s="77" t="str">
        <f t="shared" si="19"/>
        <v>X</v>
      </c>
      <c r="X9" s="77" t="str">
        <f t="shared" si="8"/>
        <v xml:space="preserve"> </v>
      </c>
      <c r="Y9" s="77" t="s">
        <v>89</v>
      </c>
      <c r="Z9" s="81">
        <f t="shared" si="20"/>
        <v>0.15</v>
      </c>
      <c r="AA9" s="77" t="s">
        <v>34</v>
      </c>
      <c r="AB9" s="81">
        <f t="shared" si="21"/>
        <v>0.15</v>
      </c>
      <c r="AC9" s="82">
        <f t="shared" si="22"/>
        <v>0.3</v>
      </c>
      <c r="AD9" s="77" t="s">
        <v>105</v>
      </c>
      <c r="AE9" s="77" t="s">
        <v>36</v>
      </c>
      <c r="AF9" s="77" t="s">
        <v>106</v>
      </c>
      <c r="AG9" s="83" t="str">
        <f t="shared" si="12"/>
        <v>Alta</v>
      </c>
      <c r="AH9" s="68">
        <f t="shared" si="23"/>
        <v>0.7</v>
      </c>
      <c r="AI9" s="83" t="str">
        <f t="shared" si="14"/>
        <v>Catastrófico</v>
      </c>
      <c r="AJ9" s="68">
        <f t="shared" si="24"/>
        <v>1</v>
      </c>
      <c r="AK9" s="73" t="str">
        <f t="shared" si="25"/>
        <v>Extremo</v>
      </c>
      <c r="AL9" s="73" t="s">
        <v>38</v>
      </c>
      <c r="AM9" s="84"/>
    </row>
    <row r="10" spans="1:39" ht="197.25" customHeight="1" x14ac:dyDescent="0.2">
      <c r="A10" s="72" t="s">
        <v>218</v>
      </c>
      <c r="B10" s="73">
        <v>1</v>
      </c>
      <c r="C10" s="72" t="s">
        <v>329</v>
      </c>
      <c r="D10" s="72" t="s">
        <v>125</v>
      </c>
      <c r="E10" s="72" t="s">
        <v>309</v>
      </c>
      <c r="F10" s="72" t="s">
        <v>330</v>
      </c>
      <c r="G10" s="72" t="s">
        <v>266</v>
      </c>
      <c r="H10" s="72"/>
      <c r="I10" s="72" t="s">
        <v>156</v>
      </c>
      <c r="J10" s="72" t="s">
        <v>332</v>
      </c>
      <c r="K10" s="74">
        <v>1</v>
      </c>
      <c r="L10" s="72" t="str">
        <f t="shared" si="17"/>
        <v>Muy alta</v>
      </c>
      <c r="M10" s="74">
        <v>1</v>
      </c>
      <c r="N10" s="73" t="str">
        <f t="shared" si="5"/>
        <v>Catastrófico</v>
      </c>
      <c r="O10" s="75" t="str">
        <f t="shared" si="18"/>
        <v>Extremo</v>
      </c>
      <c r="P10" s="76"/>
      <c r="Q10" s="77"/>
      <c r="R10" s="78"/>
      <c r="S10" s="79"/>
      <c r="T10" s="80"/>
      <c r="U10" s="80"/>
      <c r="V10" s="79"/>
      <c r="W10" s="77" t="str">
        <f t="shared" si="19"/>
        <v>X</v>
      </c>
      <c r="X10" s="77" t="str">
        <f t="shared" si="8"/>
        <v xml:space="preserve"> </v>
      </c>
      <c r="Y10" s="77" t="s">
        <v>89</v>
      </c>
      <c r="Z10" s="81">
        <f t="shared" si="20"/>
        <v>0.15</v>
      </c>
      <c r="AA10" s="77" t="s">
        <v>34</v>
      </c>
      <c r="AB10" s="81">
        <f t="shared" si="21"/>
        <v>0.15</v>
      </c>
      <c r="AC10" s="82">
        <f t="shared" si="22"/>
        <v>0.3</v>
      </c>
      <c r="AD10" s="77" t="s">
        <v>105</v>
      </c>
      <c r="AE10" s="77" t="s">
        <v>36</v>
      </c>
      <c r="AF10" s="77" t="s">
        <v>106</v>
      </c>
      <c r="AG10" s="83" t="str">
        <f t="shared" si="12"/>
        <v>Alta</v>
      </c>
      <c r="AH10" s="68">
        <f t="shared" si="23"/>
        <v>0.7</v>
      </c>
      <c r="AI10" s="83" t="str">
        <f t="shared" si="14"/>
        <v>Catastrófico</v>
      </c>
      <c r="AJ10" s="68">
        <f t="shared" si="24"/>
        <v>1</v>
      </c>
      <c r="AK10" s="73" t="str">
        <f t="shared" si="25"/>
        <v>Extremo</v>
      </c>
      <c r="AL10" s="73" t="s">
        <v>38</v>
      </c>
      <c r="AM10" s="84"/>
    </row>
    <row r="11" spans="1:39" ht="197.25" customHeight="1" x14ac:dyDescent="0.2">
      <c r="A11" s="72" t="s">
        <v>218</v>
      </c>
      <c r="B11" s="73">
        <v>1</v>
      </c>
      <c r="C11" s="72" t="s">
        <v>329</v>
      </c>
      <c r="D11" s="72" t="s">
        <v>125</v>
      </c>
      <c r="E11" s="72" t="s">
        <v>309</v>
      </c>
      <c r="F11" s="72" t="s">
        <v>330</v>
      </c>
      <c r="G11" s="72" t="s">
        <v>266</v>
      </c>
      <c r="H11" s="72"/>
      <c r="I11" s="72" t="s">
        <v>156</v>
      </c>
      <c r="J11" s="72" t="s">
        <v>332</v>
      </c>
      <c r="K11" s="74">
        <v>1</v>
      </c>
      <c r="L11" s="72" t="str">
        <f t="shared" si="17"/>
        <v>Muy alta</v>
      </c>
      <c r="M11" s="74">
        <v>1</v>
      </c>
      <c r="N11" s="73" t="str">
        <f t="shared" si="5"/>
        <v>Catastrófico</v>
      </c>
      <c r="O11" s="75" t="str">
        <f t="shared" si="18"/>
        <v>Extremo</v>
      </c>
      <c r="P11" s="76"/>
      <c r="Q11" s="77"/>
      <c r="R11" s="78"/>
      <c r="S11" s="79"/>
      <c r="T11" s="80"/>
      <c r="U11" s="80"/>
      <c r="V11" s="79"/>
      <c r="W11" s="77" t="str">
        <f t="shared" si="19"/>
        <v>X</v>
      </c>
      <c r="X11" s="77" t="str">
        <f t="shared" si="8"/>
        <v xml:space="preserve"> </v>
      </c>
      <c r="Y11" s="77" t="s">
        <v>89</v>
      </c>
      <c r="Z11" s="81">
        <f t="shared" si="20"/>
        <v>0.15</v>
      </c>
      <c r="AA11" s="77" t="s">
        <v>34</v>
      </c>
      <c r="AB11" s="81">
        <f t="shared" si="21"/>
        <v>0.15</v>
      </c>
      <c r="AC11" s="82">
        <f t="shared" si="22"/>
        <v>0.3</v>
      </c>
      <c r="AD11" s="77" t="s">
        <v>105</v>
      </c>
      <c r="AE11" s="77" t="s">
        <v>36</v>
      </c>
      <c r="AF11" s="77" t="s">
        <v>106</v>
      </c>
      <c r="AG11" s="83" t="str">
        <f t="shared" si="12"/>
        <v>Alta</v>
      </c>
      <c r="AH11" s="68">
        <f t="shared" si="23"/>
        <v>0.7</v>
      </c>
      <c r="AI11" s="83" t="str">
        <f t="shared" si="14"/>
        <v>Catastrófico</v>
      </c>
      <c r="AJ11" s="68">
        <f t="shared" si="24"/>
        <v>1</v>
      </c>
      <c r="AK11" s="73" t="str">
        <f t="shared" si="25"/>
        <v>Extremo</v>
      </c>
      <c r="AL11" s="73" t="s">
        <v>38</v>
      </c>
      <c r="AM11" s="84"/>
    </row>
    <row r="12" spans="1:39" ht="197.25" customHeight="1" x14ac:dyDescent="0.2">
      <c r="A12" s="72" t="s">
        <v>218</v>
      </c>
      <c r="B12" s="73">
        <v>1</v>
      </c>
      <c r="C12" s="72" t="s">
        <v>329</v>
      </c>
      <c r="D12" s="72" t="s">
        <v>125</v>
      </c>
      <c r="E12" s="72" t="s">
        <v>309</v>
      </c>
      <c r="F12" s="72" t="s">
        <v>330</v>
      </c>
      <c r="G12" s="72" t="s">
        <v>266</v>
      </c>
      <c r="H12" s="72"/>
      <c r="I12" s="72" t="s">
        <v>156</v>
      </c>
      <c r="J12" s="72" t="s">
        <v>332</v>
      </c>
      <c r="K12" s="74">
        <v>1</v>
      </c>
      <c r="L12" s="72" t="str">
        <f t="shared" si="17"/>
        <v>Muy alta</v>
      </c>
      <c r="M12" s="74">
        <v>1</v>
      </c>
      <c r="N12" s="73" t="str">
        <f t="shared" si="5"/>
        <v>Catastrófico</v>
      </c>
      <c r="O12" s="75" t="str">
        <f t="shared" si="18"/>
        <v>Extremo</v>
      </c>
      <c r="P12" s="76"/>
      <c r="Q12" s="77"/>
      <c r="R12" s="78"/>
      <c r="S12" s="79"/>
      <c r="T12" s="80"/>
      <c r="U12" s="80"/>
      <c r="V12" s="79"/>
      <c r="W12" s="77" t="str">
        <f t="shared" si="19"/>
        <v>X</v>
      </c>
      <c r="X12" s="77" t="str">
        <f t="shared" si="8"/>
        <v xml:space="preserve"> </v>
      </c>
      <c r="Y12" s="77" t="s">
        <v>89</v>
      </c>
      <c r="Z12" s="81">
        <f t="shared" si="20"/>
        <v>0.15</v>
      </c>
      <c r="AA12" s="77" t="s">
        <v>34</v>
      </c>
      <c r="AB12" s="81">
        <f t="shared" si="21"/>
        <v>0.15</v>
      </c>
      <c r="AC12" s="82">
        <f t="shared" si="22"/>
        <v>0.3</v>
      </c>
      <c r="AD12" s="77" t="s">
        <v>105</v>
      </c>
      <c r="AE12" s="77" t="s">
        <v>36</v>
      </c>
      <c r="AF12" s="77" t="s">
        <v>106</v>
      </c>
      <c r="AG12" s="83" t="str">
        <f t="shared" si="12"/>
        <v>Alta</v>
      </c>
      <c r="AH12" s="68">
        <f t="shared" si="23"/>
        <v>0.7</v>
      </c>
      <c r="AI12" s="83" t="str">
        <f t="shared" si="14"/>
        <v>Catastrófico</v>
      </c>
      <c r="AJ12" s="68">
        <f t="shared" si="24"/>
        <v>1</v>
      </c>
      <c r="AK12" s="73" t="str">
        <f t="shared" si="25"/>
        <v>Extremo</v>
      </c>
      <c r="AL12" s="73" t="s">
        <v>38</v>
      </c>
      <c r="AM12" s="84"/>
    </row>
    <row r="13" spans="1:39" ht="197.25" customHeight="1" x14ac:dyDescent="0.2">
      <c r="A13" s="72" t="s">
        <v>218</v>
      </c>
      <c r="B13" s="73">
        <v>1</v>
      </c>
      <c r="C13" s="72" t="s">
        <v>329</v>
      </c>
      <c r="D13" s="72" t="s">
        <v>125</v>
      </c>
      <c r="E13" s="72" t="s">
        <v>309</v>
      </c>
      <c r="F13" s="72" t="s">
        <v>330</v>
      </c>
      <c r="G13" s="72" t="s">
        <v>266</v>
      </c>
      <c r="H13" s="72"/>
      <c r="I13" s="72" t="s">
        <v>156</v>
      </c>
      <c r="J13" s="72" t="s">
        <v>332</v>
      </c>
      <c r="K13" s="74">
        <v>1</v>
      </c>
      <c r="L13" s="72" t="str">
        <f t="shared" si="17"/>
        <v>Muy alta</v>
      </c>
      <c r="M13" s="74">
        <v>1</v>
      </c>
      <c r="N13" s="73" t="str">
        <f t="shared" si="5"/>
        <v>Catastrófico</v>
      </c>
      <c r="O13" s="75" t="str">
        <f t="shared" si="18"/>
        <v>Extremo</v>
      </c>
      <c r="P13" s="76"/>
      <c r="Q13" s="77"/>
      <c r="R13" s="78"/>
      <c r="S13" s="79"/>
      <c r="T13" s="80"/>
      <c r="U13" s="80"/>
      <c r="V13" s="79"/>
      <c r="W13" s="77" t="str">
        <f t="shared" si="19"/>
        <v>X</v>
      </c>
      <c r="X13" s="77" t="str">
        <f t="shared" si="8"/>
        <v xml:space="preserve"> </v>
      </c>
      <c r="Y13" s="77" t="s">
        <v>89</v>
      </c>
      <c r="Z13" s="81">
        <f t="shared" si="20"/>
        <v>0.15</v>
      </c>
      <c r="AA13" s="77" t="s">
        <v>34</v>
      </c>
      <c r="AB13" s="81">
        <f t="shared" si="21"/>
        <v>0.15</v>
      </c>
      <c r="AC13" s="82">
        <f t="shared" si="22"/>
        <v>0.3</v>
      </c>
      <c r="AD13" s="77" t="s">
        <v>105</v>
      </c>
      <c r="AE13" s="77" t="s">
        <v>36</v>
      </c>
      <c r="AF13" s="77" t="s">
        <v>106</v>
      </c>
      <c r="AG13" s="83" t="str">
        <f t="shared" si="12"/>
        <v>Alta</v>
      </c>
      <c r="AH13" s="68">
        <f t="shared" si="23"/>
        <v>0.7</v>
      </c>
      <c r="AI13" s="83" t="str">
        <f t="shared" si="14"/>
        <v>Catastrófico</v>
      </c>
      <c r="AJ13" s="68">
        <f t="shared" si="24"/>
        <v>1</v>
      </c>
      <c r="AK13" s="73" t="str">
        <f t="shared" si="25"/>
        <v>Extremo</v>
      </c>
      <c r="AL13" s="73" t="s">
        <v>38</v>
      </c>
      <c r="AM13" s="84"/>
    </row>
    <row r="14" spans="1:39" ht="197.25" customHeight="1" x14ac:dyDescent="0.2">
      <c r="A14" s="72" t="s">
        <v>218</v>
      </c>
      <c r="B14" s="73">
        <v>1</v>
      </c>
      <c r="C14" s="72" t="s">
        <v>329</v>
      </c>
      <c r="D14" s="72" t="s">
        <v>125</v>
      </c>
      <c r="E14" s="72" t="s">
        <v>309</v>
      </c>
      <c r="F14" s="72" t="s">
        <v>330</v>
      </c>
      <c r="G14" s="72" t="s">
        <v>266</v>
      </c>
      <c r="H14" s="72"/>
      <c r="I14" s="72" t="s">
        <v>156</v>
      </c>
      <c r="J14" s="72" t="s">
        <v>332</v>
      </c>
      <c r="K14" s="74">
        <v>1</v>
      </c>
      <c r="L14" s="72" t="str">
        <f t="shared" si="17"/>
        <v>Muy alta</v>
      </c>
      <c r="M14" s="74">
        <v>1</v>
      </c>
      <c r="N14" s="73" t="str">
        <f t="shared" si="5"/>
        <v>Catastrófico</v>
      </c>
      <c r="O14" s="75" t="str">
        <f t="shared" si="18"/>
        <v>Extremo</v>
      </c>
      <c r="P14" s="76"/>
      <c r="Q14" s="77"/>
      <c r="R14" s="78"/>
      <c r="S14" s="79"/>
      <c r="T14" s="80"/>
      <c r="U14" s="80"/>
      <c r="V14" s="79"/>
      <c r="W14" s="77" t="str">
        <f t="shared" si="19"/>
        <v>X</v>
      </c>
      <c r="X14" s="77" t="str">
        <f t="shared" si="8"/>
        <v xml:space="preserve"> </v>
      </c>
      <c r="Y14" s="77" t="s">
        <v>89</v>
      </c>
      <c r="Z14" s="81">
        <f t="shared" si="20"/>
        <v>0.15</v>
      </c>
      <c r="AA14" s="77" t="s">
        <v>34</v>
      </c>
      <c r="AB14" s="81">
        <f t="shared" si="21"/>
        <v>0.15</v>
      </c>
      <c r="AC14" s="82">
        <f t="shared" si="22"/>
        <v>0.3</v>
      </c>
      <c r="AD14" s="77" t="s">
        <v>105</v>
      </c>
      <c r="AE14" s="77" t="s">
        <v>36</v>
      </c>
      <c r="AF14" s="77" t="s">
        <v>106</v>
      </c>
      <c r="AG14" s="83" t="str">
        <f t="shared" si="12"/>
        <v>Alta</v>
      </c>
      <c r="AH14" s="68">
        <f t="shared" si="23"/>
        <v>0.7</v>
      </c>
      <c r="AI14" s="83" t="str">
        <f t="shared" si="14"/>
        <v>Catastrófico</v>
      </c>
      <c r="AJ14" s="68">
        <f t="shared" si="24"/>
        <v>1</v>
      </c>
      <c r="AK14" s="73" t="str">
        <f t="shared" si="25"/>
        <v>Extremo</v>
      </c>
      <c r="AL14" s="73" t="s">
        <v>38</v>
      </c>
      <c r="AM14" s="84"/>
    </row>
    <row r="15" spans="1:39" ht="197.25" customHeight="1" x14ac:dyDescent="0.2">
      <c r="A15" s="72" t="s">
        <v>218</v>
      </c>
      <c r="B15" s="73">
        <v>1</v>
      </c>
      <c r="C15" s="72" t="s">
        <v>329</v>
      </c>
      <c r="D15" s="72" t="s">
        <v>125</v>
      </c>
      <c r="E15" s="72" t="s">
        <v>309</v>
      </c>
      <c r="F15" s="72" t="s">
        <v>330</v>
      </c>
      <c r="G15" s="72" t="s">
        <v>266</v>
      </c>
      <c r="H15" s="72"/>
      <c r="I15" s="72" t="s">
        <v>156</v>
      </c>
      <c r="J15" s="72" t="s">
        <v>332</v>
      </c>
      <c r="K15" s="74">
        <v>1</v>
      </c>
      <c r="L15" s="72" t="str">
        <f t="shared" si="17"/>
        <v>Muy alta</v>
      </c>
      <c r="M15" s="74">
        <v>1</v>
      </c>
      <c r="N15" s="73" t="str">
        <f t="shared" si="5"/>
        <v>Catastrófico</v>
      </c>
      <c r="O15" s="75" t="str">
        <f t="shared" si="18"/>
        <v>Extremo</v>
      </c>
      <c r="P15" s="76"/>
      <c r="Q15" s="77"/>
      <c r="R15" s="78"/>
      <c r="S15" s="79"/>
      <c r="T15" s="80"/>
      <c r="U15" s="80"/>
      <c r="V15" s="79"/>
      <c r="W15" s="77" t="str">
        <f t="shared" si="19"/>
        <v>X</v>
      </c>
      <c r="X15" s="77" t="str">
        <f t="shared" si="8"/>
        <v xml:space="preserve"> </v>
      </c>
      <c r="Y15" s="77" t="s">
        <v>89</v>
      </c>
      <c r="Z15" s="81">
        <f t="shared" si="20"/>
        <v>0.15</v>
      </c>
      <c r="AA15" s="77" t="s">
        <v>34</v>
      </c>
      <c r="AB15" s="81">
        <f t="shared" si="21"/>
        <v>0.15</v>
      </c>
      <c r="AC15" s="82">
        <f t="shared" si="22"/>
        <v>0.3</v>
      </c>
      <c r="AD15" s="77" t="s">
        <v>105</v>
      </c>
      <c r="AE15" s="77" t="s">
        <v>36</v>
      </c>
      <c r="AF15" s="77" t="s">
        <v>106</v>
      </c>
      <c r="AG15" s="83" t="str">
        <f t="shared" si="12"/>
        <v>Alta</v>
      </c>
      <c r="AH15" s="68">
        <f t="shared" si="23"/>
        <v>0.7</v>
      </c>
      <c r="AI15" s="83" t="str">
        <f t="shared" si="14"/>
        <v>Catastrófico</v>
      </c>
      <c r="AJ15" s="68">
        <f t="shared" si="24"/>
        <v>1</v>
      </c>
      <c r="AK15" s="73" t="str">
        <f t="shared" si="25"/>
        <v>Extremo</v>
      </c>
      <c r="AL15" s="73" t="s">
        <v>38</v>
      </c>
      <c r="AM15" s="84"/>
    </row>
    <row r="16" spans="1:39" ht="197.25" customHeight="1" x14ac:dyDescent="0.2">
      <c r="A16" s="72" t="s">
        <v>218</v>
      </c>
      <c r="B16" s="73">
        <v>1</v>
      </c>
      <c r="C16" s="72" t="s">
        <v>329</v>
      </c>
      <c r="D16" s="72" t="s">
        <v>125</v>
      </c>
      <c r="E16" s="72" t="s">
        <v>309</v>
      </c>
      <c r="F16" s="72" t="s">
        <v>330</v>
      </c>
      <c r="G16" s="72" t="s">
        <v>266</v>
      </c>
      <c r="H16" s="72"/>
      <c r="I16" s="72" t="s">
        <v>156</v>
      </c>
      <c r="J16" s="72" t="s">
        <v>332</v>
      </c>
      <c r="K16" s="74">
        <v>1</v>
      </c>
      <c r="L16" s="72" t="str">
        <f t="shared" si="17"/>
        <v>Muy alta</v>
      </c>
      <c r="M16" s="74">
        <v>1</v>
      </c>
      <c r="N16" s="73" t="str">
        <f t="shared" si="5"/>
        <v>Catastrófico</v>
      </c>
      <c r="O16" s="75" t="str">
        <f t="shared" si="18"/>
        <v>Extremo</v>
      </c>
      <c r="P16" s="76"/>
      <c r="Q16" s="77"/>
      <c r="R16" s="78"/>
      <c r="S16" s="79"/>
      <c r="T16" s="80"/>
      <c r="U16" s="80"/>
      <c r="V16" s="79"/>
      <c r="W16" s="77" t="str">
        <f t="shared" si="19"/>
        <v>X</v>
      </c>
      <c r="X16" s="77" t="str">
        <f t="shared" si="8"/>
        <v xml:space="preserve"> </v>
      </c>
      <c r="Y16" s="77" t="s">
        <v>89</v>
      </c>
      <c r="Z16" s="81">
        <f t="shared" si="20"/>
        <v>0.15</v>
      </c>
      <c r="AA16" s="77" t="s">
        <v>34</v>
      </c>
      <c r="AB16" s="81">
        <f t="shared" si="21"/>
        <v>0.15</v>
      </c>
      <c r="AC16" s="82">
        <f t="shared" si="22"/>
        <v>0.3</v>
      </c>
      <c r="AD16" s="77" t="s">
        <v>105</v>
      </c>
      <c r="AE16" s="77" t="s">
        <v>36</v>
      </c>
      <c r="AF16" s="77" t="s">
        <v>106</v>
      </c>
      <c r="AG16" s="83" t="str">
        <f t="shared" si="12"/>
        <v>Alta</v>
      </c>
      <c r="AH16" s="68">
        <f t="shared" si="23"/>
        <v>0.7</v>
      </c>
      <c r="AI16" s="83" t="str">
        <f t="shared" si="14"/>
        <v>Catastrófico</v>
      </c>
      <c r="AJ16" s="68">
        <f t="shared" si="24"/>
        <v>1</v>
      </c>
      <c r="AK16" s="73" t="str">
        <f t="shared" si="25"/>
        <v>Extremo</v>
      </c>
      <c r="AL16" s="73" t="s">
        <v>38</v>
      </c>
      <c r="AM16" s="84"/>
    </row>
    <row r="17" spans="1:39" ht="197.25" customHeight="1" x14ac:dyDescent="0.2">
      <c r="A17" s="72" t="s">
        <v>218</v>
      </c>
      <c r="B17" s="73">
        <v>1</v>
      </c>
      <c r="C17" s="72" t="s">
        <v>329</v>
      </c>
      <c r="D17" s="72" t="s">
        <v>125</v>
      </c>
      <c r="E17" s="72" t="s">
        <v>309</v>
      </c>
      <c r="F17" s="72" t="s">
        <v>330</v>
      </c>
      <c r="G17" s="72" t="s">
        <v>266</v>
      </c>
      <c r="H17" s="72"/>
      <c r="I17" s="72" t="s">
        <v>156</v>
      </c>
      <c r="J17" s="72" t="s">
        <v>332</v>
      </c>
      <c r="K17" s="74">
        <v>1</v>
      </c>
      <c r="L17" s="72" t="str">
        <f t="shared" si="17"/>
        <v>Muy alta</v>
      </c>
      <c r="M17" s="74">
        <v>1</v>
      </c>
      <c r="N17" s="73" t="str">
        <f t="shared" si="5"/>
        <v>Catastrófico</v>
      </c>
      <c r="O17" s="75" t="str">
        <f t="shared" si="18"/>
        <v>Extremo</v>
      </c>
      <c r="P17" s="76"/>
      <c r="Q17" s="77"/>
      <c r="R17" s="78"/>
      <c r="S17" s="79"/>
      <c r="T17" s="80"/>
      <c r="U17" s="80"/>
      <c r="V17" s="79"/>
      <c r="W17" s="77" t="str">
        <f t="shared" si="19"/>
        <v>X</v>
      </c>
      <c r="X17" s="77" t="str">
        <f t="shared" si="8"/>
        <v xml:space="preserve"> </v>
      </c>
      <c r="Y17" s="77" t="s">
        <v>89</v>
      </c>
      <c r="Z17" s="81">
        <f t="shared" si="20"/>
        <v>0.15</v>
      </c>
      <c r="AA17" s="77" t="s">
        <v>34</v>
      </c>
      <c r="AB17" s="81">
        <f t="shared" si="21"/>
        <v>0.15</v>
      </c>
      <c r="AC17" s="82">
        <f t="shared" si="22"/>
        <v>0.3</v>
      </c>
      <c r="AD17" s="77" t="s">
        <v>105</v>
      </c>
      <c r="AE17" s="77" t="s">
        <v>36</v>
      </c>
      <c r="AF17" s="77" t="s">
        <v>106</v>
      </c>
      <c r="AG17" s="83" t="str">
        <f t="shared" si="12"/>
        <v>Alta</v>
      </c>
      <c r="AH17" s="68">
        <f t="shared" si="23"/>
        <v>0.7</v>
      </c>
      <c r="AI17" s="83" t="str">
        <f t="shared" si="14"/>
        <v>Catastrófico</v>
      </c>
      <c r="AJ17" s="68">
        <f t="shared" si="24"/>
        <v>1</v>
      </c>
      <c r="AK17" s="73" t="str">
        <f t="shared" si="25"/>
        <v>Extremo</v>
      </c>
      <c r="AL17" s="73" t="s">
        <v>38</v>
      </c>
      <c r="AM17" s="84"/>
    </row>
    <row r="18" spans="1:39" ht="197.25" customHeight="1" x14ac:dyDescent="0.2">
      <c r="A18" s="72" t="s">
        <v>218</v>
      </c>
      <c r="B18" s="73">
        <v>1</v>
      </c>
      <c r="C18" s="72" t="s">
        <v>329</v>
      </c>
      <c r="D18" s="72" t="s">
        <v>125</v>
      </c>
      <c r="E18" s="72" t="s">
        <v>309</v>
      </c>
      <c r="F18" s="72" t="s">
        <v>330</v>
      </c>
      <c r="G18" s="72" t="s">
        <v>266</v>
      </c>
      <c r="H18" s="72"/>
      <c r="I18" s="72" t="s">
        <v>156</v>
      </c>
      <c r="J18" s="72" t="s">
        <v>332</v>
      </c>
      <c r="K18" s="74">
        <v>1</v>
      </c>
      <c r="L18" s="72" t="str">
        <f t="shared" si="17"/>
        <v>Muy alta</v>
      </c>
      <c r="M18" s="74">
        <v>1</v>
      </c>
      <c r="N18" s="73" t="str">
        <f t="shared" si="5"/>
        <v>Catastrófico</v>
      </c>
      <c r="O18" s="75" t="str">
        <f t="shared" si="18"/>
        <v>Extremo</v>
      </c>
      <c r="P18" s="76"/>
      <c r="Q18" s="77"/>
      <c r="R18" s="78"/>
      <c r="S18" s="79"/>
      <c r="T18" s="80"/>
      <c r="U18" s="80"/>
      <c r="V18" s="79"/>
      <c r="W18" s="77" t="str">
        <f t="shared" si="19"/>
        <v>X</v>
      </c>
      <c r="X18" s="77" t="str">
        <f t="shared" si="8"/>
        <v xml:space="preserve"> </v>
      </c>
      <c r="Y18" s="77" t="s">
        <v>89</v>
      </c>
      <c r="Z18" s="81">
        <f t="shared" si="20"/>
        <v>0.15</v>
      </c>
      <c r="AA18" s="77" t="s">
        <v>34</v>
      </c>
      <c r="AB18" s="81">
        <f t="shared" si="21"/>
        <v>0.15</v>
      </c>
      <c r="AC18" s="82">
        <f t="shared" si="22"/>
        <v>0.3</v>
      </c>
      <c r="AD18" s="77" t="s">
        <v>105</v>
      </c>
      <c r="AE18" s="77" t="s">
        <v>36</v>
      </c>
      <c r="AF18" s="77" t="s">
        <v>106</v>
      </c>
      <c r="AG18" s="83" t="str">
        <f t="shared" si="12"/>
        <v>Alta</v>
      </c>
      <c r="AH18" s="68">
        <f t="shared" si="23"/>
        <v>0.7</v>
      </c>
      <c r="AI18" s="83" t="str">
        <f t="shared" si="14"/>
        <v>Catastrófico</v>
      </c>
      <c r="AJ18" s="68">
        <f t="shared" si="24"/>
        <v>1</v>
      </c>
      <c r="AK18" s="73" t="str">
        <f t="shared" si="25"/>
        <v>Extremo</v>
      </c>
      <c r="AL18" s="73" t="s">
        <v>38</v>
      </c>
      <c r="AM18" s="84"/>
    </row>
    <row r="19" spans="1:39" ht="197.25" customHeight="1" x14ac:dyDescent="0.2">
      <c r="A19" s="72" t="s">
        <v>218</v>
      </c>
      <c r="B19" s="73">
        <v>1</v>
      </c>
      <c r="C19" s="72" t="s">
        <v>329</v>
      </c>
      <c r="D19" s="72" t="s">
        <v>125</v>
      </c>
      <c r="E19" s="72" t="s">
        <v>309</v>
      </c>
      <c r="F19" s="72" t="s">
        <v>330</v>
      </c>
      <c r="G19" s="72" t="s">
        <v>266</v>
      </c>
      <c r="H19" s="72"/>
      <c r="I19" s="72" t="s">
        <v>156</v>
      </c>
      <c r="J19" s="72" t="s">
        <v>332</v>
      </c>
      <c r="K19" s="74">
        <v>1</v>
      </c>
      <c r="L19" s="72" t="str">
        <f t="shared" si="17"/>
        <v>Muy alta</v>
      </c>
      <c r="M19" s="74">
        <v>1</v>
      </c>
      <c r="N19" s="73" t="str">
        <f t="shared" si="5"/>
        <v>Catastrófico</v>
      </c>
      <c r="O19" s="75" t="str">
        <f t="shared" si="18"/>
        <v>Extremo</v>
      </c>
      <c r="P19" s="76"/>
      <c r="Q19" s="77"/>
      <c r="R19" s="78"/>
      <c r="S19" s="79"/>
      <c r="T19" s="80"/>
      <c r="U19" s="80"/>
      <c r="V19" s="79"/>
      <c r="W19" s="77" t="str">
        <f t="shared" si="19"/>
        <v>X</v>
      </c>
      <c r="X19" s="77" t="str">
        <f t="shared" si="8"/>
        <v xml:space="preserve"> </v>
      </c>
      <c r="Y19" s="77" t="s">
        <v>89</v>
      </c>
      <c r="Z19" s="81">
        <f t="shared" si="20"/>
        <v>0.15</v>
      </c>
      <c r="AA19" s="77" t="s">
        <v>34</v>
      </c>
      <c r="AB19" s="81">
        <f t="shared" si="21"/>
        <v>0.15</v>
      </c>
      <c r="AC19" s="82">
        <f t="shared" si="22"/>
        <v>0.3</v>
      </c>
      <c r="AD19" s="77" t="s">
        <v>105</v>
      </c>
      <c r="AE19" s="77" t="s">
        <v>36</v>
      </c>
      <c r="AF19" s="77" t="s">
        <v>106</v>
      </c>
      <c r="AG19" s="83" t="str">
        <f t="shared" si="12"/>
        <v>Alta</v>
      </c>
      <c r="AH19" s="68">
        <f t="shared" si="23"/>
        <v>0.7</v>
      </c>
      <c r="AI19" s="83" t="str">
        <f t="shared" si="14"/>
        <v>Catastrófico</v>
      </c>
      <c r="AJ19" s="68">
        <f t="shared" si="24"/>
        <v>1</v>
      </c>
      <c r="AK19" s="73" t="str">
        <f t="shared" si="25"/>
        <v>Extremo</v>
      </c>
      <c r="AL19" s="73" t="s">
        <v>38</v>
      </c>
      <c r="AM19" s="84"/>
    </row>
    <row r="20" spans="1:39" ht="197.25" customHeight="1" x14ac:dyDescent="0.2">
      <c r="A20" s="72" t="s">
        <v>218</v>
      </c>
      <c r="B20" s="73">
        <v>1</v>
      </c>
      <c r="C20" s="72" t="s">
        <v>329</v>
      </c>
      <c r="D20" s="72" t="s">
        <v>125</v>
      </c>
      <c r="E20" s="72" t="s">
        <v>309</v>
      </c>
      <c r="F20" s="72" t="s">
        <v>330</v>
      </c>
      <c r="G20" s="72" t="s">
        <v>266</v>
      </c>
      <c r="H20" s="72"/>
      <c r="I20" s="72" t="s">
        <v>156</v>
      </c>
      <c r="J20" s="72" t="s">
        <v>332</v>
      </c>
      <c r="K20" s="74">
        <v>1</v>
      </c>
      <c r="L20" s="72" t="str">
        <f t="shared" si="17"/>
        <v>Muy alta</v>
      </c>
      <c r="M20" s="74">
        <v>1</v>
      </c>
      <c r="N20" s="73" t="str">
        <f t="shared" si="5"/>
        <v>Catastrófico</v>
      </c>
      <c r="O20" s="75" t="str">
        <f t="shared" si="18"/>
        <v>Extremo</v>
      </c>
      <c r="P20" s="76"/>
      <c r="Q20" s="77"/>
      <c r="R20" s="78"/>
      <c r="S20" s="79"/>
      <c r="T20" s="80"/>
      <c r="U20" s="80"/>
      <c r="V20" s="79"/>
      <c r="W20" s="77" t="str">
        <f t="shared" si="19"/>
        <v>X</v>
      </c>
      <c r="X20" s="77" t="str">
        <f t="shared" si="8"/>
        <v xml:space="preserve"> </v>
      </c>
      <c r="Y20" s="77" t="s">
        <v>89</v>
      </c>
      <c r="Z20" s="81">
        <f t="shared" si="20"/>
        <v>0.15</v>
      </c>
      <c r="AA20" s="77" t="s">
        <v>34</v>
      </c>
      <c r="AB20" s="81">
        <f t="shared" si="21"/>
        <v>0.15</v>
      </c>
      <c r="AC20" s="82">
        <f t="shared" si="22"/>
        <v>0.3</v>
      </c>
      <c r="AD20" s="77" t="s">
        <v>105</v>
      </c>
      <c r="AE20" s="77" t="s">
        <v>36</v>
      </c>
      <c r="AF20" s="77" t="s">
        <v>106</v>
      </c>
      <c r="AG20" s="83" t="str">
        <f t="shared" si="12"/>
        <v>Alta</v>
      </c>
      <c r="AH20" s="68">
        <f t="shared" si="23"/>
        <v>0.7</v>
      </c>
      <c r="AI20" s="83" t="str">
        <f t="shared" si="14"/>
        <v>Catastrófico</v>
      </c>
      <c r="AJ20" s="68">
        <f t="shared" si="24"/>
        <v>1</v>
      </c>
      <c r="AK20" s="73" t="str">
        <f t="shared" si="25"/>
        <v>Extremo</v>
      </c>
      <c r="AL20" s="73" t="s">
        <v>38</v>
      </c>
      <c r="AM20" s="84"/>
    </row>
    <row r="21" spans="1:39" ht="197.25" customHeight="1" x14ac:dyDescent="0.2">
      <c r="A21" s="72" t="s">
        <v>218</v>
      </c>
      <c r="B21" s="73">
        <v>1</v>
      </c>
      <c r="C21" s="72" t="s">
        <v>329</v>
      </c>
      <c r="D21" s="72" t="s">
        <v>125</v>
      </c>
      <c r="E21" s="72" t="s">
        <v>309</v>
      </c>
      <c r="F21" s="72" t="s">
        <v>330</v>
      </c>
      <c r="G21" s="72" t="s">
        <v>266</v>
      </c>
      <c r="H21" s="72"/>
      <c r="I21" s="72" t="s">
        <v>156</v>
      </c>
      <c r="J21" s="72" t="s">
        <v>332</v>
      </c>
      <c r="K21" s="74">
        <v>1</v>
      </c>
      <c r="L21" s="72" t="str">
        <f t="shared" si="17"/>
        <v>Muy alta</v>
      </c>
      <c r="M21" s="74">
        <v>1</v>
      </c>
      <c r="N21" s="73" t="str">
        <f t="shared" si="5"/>
        <v>Catastrófico</v>
      </c>
      <c r="O21" s="75" t="str">
        <f t="shared" si="18"/>
        <v>Extremo</v>
      </c>
      <c r="P21" s="76"/>
      <c r="Q21" s="77"/>
      <c r="R21" s="78"/>
      <c r="S21" s="79"/>
      <c r="T21" s="80"/>
      <c r="U21" s="80"/>
      <c r="V21" s="79"/>
      <c r="W21" s="77" t="str">
        <f t="shared" si="19"/>
        <v>X</v>
      </c>
      <c r="X21" s="77" t="str">
        <f t="shared" si="8"/>
        <v xml:space="preserve"> </v>
      </c>
      <c r="Y21" s="77" t="s">
        <v>89</v>
      </c>
      <c r="Z21" s="81">
        <f t="shared" si="20"/>
        <v>0.15</v>
      </c>
      <c r="AA21" s="77" t="s">
        <v>34</v>
      </c>
      <c r="AB21" s="81">
        <f t="shared" si="21"/>
        <v>0.15</v>
      </c>
      <c r="AC21" s="82">
        <f t="shared" si="22"/>
        <v>0.3</v>
      </c>
      <c r="AD21" s="77" t="s">
        <v>105</v>
      </c>
      <c r="AE21" s="77" t="s">
        <v>36</v>
      </c>
      <c r="AF21" s="77" t="s">
        <v>106</v>
      </c>
      <c r="AG21" s="83" t="str">
        <f t="shared" si="12"/>
        <v>Alta</v>
      </c>
      <c r="AH21" s="68">
        <f t="shared" si="23"/>
        <v>0.7</v>
      </c>
      <c r="AI21" s="83" t="str">
        <f t="shared" si="14"/>
        <v>Catastrófico</v>
      </c>
      <c r="AJ21" s="68">
        <f t="shared" si="24"/>
        <v>1</v>
      </c>
      <c r="AK21" s="73" t="str">
        <f t="shared" si="25"/>
        <v>Extremo</v>
      </c>
      <c r="AL21" s="73" t="s">
        <v>38</v>
      </c>
      <c r="AM21" s="84"/>
    </row>
    <row r="22" spans="1:39" ht="197.25" customHeight="1" x14ac:dyDescent="0.2">
      <c r="A22" s="72" t="s">
        <v>218</v>
      </c>
      <c r="B22" s="73">
        <v>1</v>
      </c>
      <c r="C22" s="72" t="s">
        <v>329</v>
      </c>
      <c r="D22" s="72" t="s">
        <v>125</v>
      </c>
      <c r="E22" s="72" t="s">
        <v>309</v>
      </c>
      <c r="F22" s="72" t="s">
        <v>330</v>
      </c>
      <c r="G22" s="72" t="s">
        <v>266</v>
      </c>
      <c r="H22" s="72"/>
      <c r="I22" s="72" t="s">
        <v>156</v>
      </c>
      <c r="J22" s="72" t="s">
        <v>332</v>
      </c>
      <c r="K22" s="74">
        <v>1</v>
      </c>
      <c r="L22" s="72" t="str">
        <f t="shared" si="17"/>
        <v>Muy alta</v>
      </c>
      <c r="M22" s="74">
        <v>1</v>
      </c>
      <c r="N22" s="73" t="str">
        <f t="shared" si="5"/>
        <v>Catastrófico</v>
      </c>
      <c r="O22" s="75" t="str">
        <f t="shared" si="18"/>
        <v>Extremo</v>
      </c>
      <c r="P22" s="76"/>
      <c r="Q22" s="77"/>
      <c r="R22" s="78"/>
      <c r="S22" s="79"/>
      <c r="T22" s="80"/>
      <c r="U22" s="80"/>
      <c r="V22" s="79"/>
      <c r="W22" s="77" t="str">
        <f t="shared" si="19"/>
        <v>X</v>
      </c>
      <c r="X22" s="77" t="str">
        <f t="shared" si="8"/>
        <v xml:space="preserve"> </v>
      </c>
      <c r="Y22" s="77" t="s">
        <v>89</v>
      </c>
      <c r="Z22" s="81">
        <f t="shared" si="20"/>
        <v>0.15</v>
      </c>
      <c r="AA22" s="77" t="s">
        <v>34</v>
      </c>
      <c r="AB22" s="81">
        <f t="shared" si="21"/>
        <v>0.15</v>
      </c>
      <c r="AC22" s="82">
        <f t="shared" si="22"/>
        <v>0.3</v>
      </c>
      <c r="AD22" s="77" t="s">
        <v>105</v>
      </c>
      <c r="AE22" s="77" t="s">
        <v>36</v>
      </c>
      <c r="AF22" s="77" t="s">
        <v>106</v>
      </c>
      <c r="AG22" s="83" t="str">
        <f t="shared" si="12"/>
        <v>Alta</v>
      </c>
      <c r="AH22" s="68">
        <f t="shared" si="23"/>
        <v>0.7</v>
      </c>
      <c r="AI22" s="83" t="str">
        <f t="shared" si="14"/>
        <v>Catastrófico</v>
      </c>
      <c r="AJ22" s="68">
        <f t="shared" si="24"/>
        <v>1</v>
      </c>
      <c r="AK22" s="73" t="str">
        <f t="shared" si="25"/>
        <v>Extremo</v>
      </c>
      <c r="AL22" s="73" t="s">
        <v>38</v>
      </c>
      <c r="AM22" s="84"/>
    </row>
    <row r="23" spans="1:39" ht="197.25" customHeight="1" x14ac:dyDescent="0.2">
      <c r="A23" s="72" t="s">
        <v>218</v>
      </c>
      <c r="B23" s="73">
        <v>1</v>
      </c>
      <c r="C23" s="72" t="s">
        <v>329</v>
      </c>
      <c r="D23" s="72" t="s">
        <v>125</v>
      </c>
      <c r="E23" s="72" t="s">
        <v>309</v>
      </c>
      <c r="F23" s="72" t="s">
        <v>330</v>
      </c>
      <c r="G23" s="72" t="s">
        <v>266</v>
      </c>
      <c r="H23" s="72"/>
      <c r="I23" s="72" t="s">
        <v>156</v>
      </c>
      <c r="J23" s="72" t="s">
        <v>332</v>
      </c>
      <c r="K23" s="74">
        <v>1</v>
      </c>
      <c r="L23" s="72" t="str">
        <f t="shared" si="17"/>
        <v>Muy alta</v>
      </c>
      <c r="M23" s="74">
        <v>1</v>
      </c>
      <c r="N23" s="73" t="str">
        <f t="shared" si="5"/>
        <v>Catastrófico</v>
      </c>
      <c r="O23" s="75" t="str">
        <f t="shared" si="18"/>
        <v>Extremo</v>
      </c>
      <c r="P23" s="76"/>
      <c r="Q23" s="77"/>
      <c r="R23" s="78"/>
      <c r="S23" s="79"/>
      <c r="T23" s="80"/>
      <c r="U23" s="80"/>
      <c r="V23" s="79"/>
      <c r="W23" s="77" t="str">
        <f t="shared" si="19"/>
        <v>X</v>
      </c>
      <c r="X23" s="77" t="str">
        <f t="shared" si="8"/>
        <v xml:space="preserve"> </v>
      </c>
      <c r="Y23" s="77" t="s">
        <v>89</v>
      </c>
      <c r="Z23" s="81">
        <f t="shared" si="20"/>
        <v>0.15</v>
      </c>
      <c r="AA23" s="77" t="s">
        <v>34</v>
      </c>
      <c r="AB23" s="81">
        <f t="shared" si="21"/>
        <v>0.15</v>
      </c>
      <c r="AC23" s="82">
        <f t="shared" si="22"/>
        <v>0.3</v>
      </c>
      <c r="AD23" s="77" t="s">
        <v>105</v>
      </c>
      <c r="AE23" s="77" t="s">
        <v>36</v>
      </c>
      <c r="AF23" s="77" t="s">
        <v>106</v>
      </c>
      <c r="AG23" s="83" t="str">
        <f t="shared" si="12"/>
        <v>Alta</v>
      </c>
      <c r="AH23" s="68">
        <f t="shared" si="23"/>
        <v>0.7</v>
      </c>
      <c r="AI23" s="83" t="str">
        <f t="shared" si="14"/>
        <v>Catastrófico</v>
      </c>
      <c r="AJ23" s="68">
        <f t="shared" si="24"/>
        <v>1</v>
      </c>
      <c r="AK23" s="73" t="str">
        <f t="shared" si="25"/>
        <v>Extremo</v>
      </c>
      <c r="AL23" s="73" t="s">
        <v>38</v>
      </c>
      <c r="AM23" s="84"/>
    </row>
    <row r="24" spans="1:39" ht="197.25" customHeight="1" x14ac:dyDescent="0.2">
      <c r="A24" s="72" t="s">
        <v>218</v>
      </c>
      <c r="B24" s="73">
        <v>1</v>
      </c>
      <c r="C24" s="72" t="s">
        <v>329</v>
      </c>
      <c r="D24" s="72" t="s">
        <v>125</v>
      </c>
      <c r="E24" s="72" t="s">
        <v>309</v>
      </c>
      <c r="F24" s="72" t="s">
        <v>330</v>
      </c>
      <c r="G24" s="72" t="s">
        <v>266</v>
      </c>
      <c r="H24" s="72"/>
      <c r="I24" s="72" t="s">
        <v>156</v>
      </c>
      <c r="J24" s="72" t="s">
        <v>332</v>
      </c>
      <c r="K24" s="74">
        <v>1</v>
      </c>
      <c r="L24" s="72" t="str">
        <f t="shared" si="17"/>
        <v>Muy alta</v>
      </c>
      <c r="M24" s="74">
        <v>1</v>
      </c>
      <c r="N24" s="73" t="str">
        <f t="shared" si="5"/>
        <v>Catastrófico</v>
      </c>
      <c r="O24" s="75" t="str">
        <f t="shared" si="18"/>
        <v>Extremo</v>
      </c>
      <c r="P24" s="76"/>
      <c r="Q24" s="77"/>
      <c r="R24" s="78"/>
      <c r="S24" s="79"/>
      <c r="T24" s="80"/>
      <c r="U24" s="80"/>
      <c r="V24" s="79"/>
      <c r="W24" s="77" t="str">
        <f t="shared" si="19"/>
        <v>X</v>
      </c>
      <c r="X24" s="77" t="str">
        <f t="shared" si="8"/>
        <v xml:space="preserve"> </v>
      </c>
      <c r="Y24" s="77" t="s">
        <v>89</v>
      </c>
      <c r="Z24" s="81">
        <f t="shared" si="20"/>
        <v>0.15</v>
      </c>
      <c r="AA24" s="77" t="s">
        <v>34</v>
      </c>
      <c r="AB24" s="81">
        <f t="shared" si="21"/>
        <v>0.15</v>
      </c>
      <c r="AC24" s="82">
        <f t="shared" si="22"/>
        <v>0.3</v>
      </c>
      <c r="AD24" s="77" t="s">
        <v>105</v>
      </c>
      <c r="AE24" s="77" t="s">
        <v>36</v>
      </c>
      <c r="AF24" s="77" t="s">
        <v>106</v>
      </c>
      <c r="AG24" s="83" t="str">
        <f t="shared" si="12"/>
        <v>Alta</v>
      </c>
      <c r="AH24" s="68">
        <f t="shared" si="23"/>
        <v>0.7</v>
      </c>
      <c r="AI24" s="83" t="str">
        <f t="shared" si="14"/>
        <v>Catastrófico</v>
      </c>
      <c r="AJ24" s="68">
        <f t="shared" si="24"/>
        <v>1</v>
      </c>
      <c r="AK24" s="73" t="str">
        <f t="shared" si="25"/>
        <v>Extremo</v>
      </c>
      <c r="AL24" s="73" t="s">
        <v>38</v>
      </c>
      <c r="AM24" s="84"/>
    </row>
    <row r="25" spans="1:39" ht="197.25" customHeight="1" x14ac:dyDescent="0.2">
      <c r="A25" s="72" t="s">
        <v>218</v>
      </c>
      <c r="B25" s="73">
        <v>1</v>
      </c>
      <c r="C25" s="72" t="s">
        <v>329</v>
      </c>
      <c r="D25" s="72" t="s">
        <v>125</v>
      </c>
      <c r="E25" s="72" t="s">
        <v>309</v>
      </c>
      <c r="F25" s="72" t="s">
        <v>330</v>
      </c>
      <c r="G25" s="72" t="s">
        <v>266</v>
      </c>
      <c r="H25" s="72"/>
      <c r="I25" s="72" t="s">
        <v>156</v>
      </c>
      <c r="J25" s="72" t="s">
        <v>332</v>
      </c>
      <c r="K25" s="74">
        <v>1</v>
      </c>
      <c r="L25" s="72" t="str">
        <f t="shared" si="17"/>
        <v>Muy alta</v>
      </c>
      <c r="M25" s="74">
        <v>1</v>
      </c>
      <c r="N25" s="73" t="str">
        <f t="shared" si="5"/>
        <v>Catastrófico</v>
      </c>
      <c r="O25" s="75" t="str">
        <f t="shared" si="18"/>
        <v>Extremo</v>
      </c>
      <c r="P25" s="76"/>
      <c r="Q25" s="77"/>
      <c r="R25" s="78"/>
      <c r="S25" s="79"/>
      <c r="T25" s="80"/>
      <c r="U25" s="80"/>
      <c r="V25" s="79"/>
      <c r="W25" s="77" t="str">
        <f t="shared" si="19"/>
        <v>X</v>
      </c>
      <c r="X25" s="77" t="str">
        <f t="shared" si="8"/>
        <v xml:space="preserve"> </v>
      </c>
      <c r="Y25" s="77" t="s">
        <v>89</v>
      </c>
      <c r="Z25" s="81">
        <f t="shared" si="20"/>
        <v>0.15</v>
      </c>
      <c r="AA25" s="77" t="s">
        <v>34</v>
      </c>
      <c r="AB25" s="81">
        <f t="shared" si="21"/>
        <v>0.15</v>
      </c>
      <c r="AC25" s="82">
        <f t="shared" si="22"/>
        <v>0.3</v>
      </c>
      <c r="AD25" s="77" t="s">
        <v>105</v>
      </c>
      <c r="AE25" s="77" t="s">
        <v>36</v>
      </c>
      <c r="AF25" s="77" t="s">
        <v>106</v>
      </c>
      <c r="AG25" s="83" t="str">
        <f t="shared" si="12"/>
        <v>Alta</v>
      </c>
      <c r="AH25" s="68">
        <f t="shared" si="23"/>
        <v>0.7</v>
      </c>
      <c r="AI25" s="83" t="str">
        <f t="shared" si="14"/>
        <v>Catastrófico</v>
      </c>
      <c r="AJ25" s="68">
        <f t="shared" si="24"/>
        <v>1</v>
      </c>
      <c r="AK25" s="73" t="str">
        <f t="shared" si="25"/>
        <v>Extremo</v>
      </c>
      <c r="AL25" s="73" t="s">
        <v>38</v>
      </c>
      <c r="AM25" s="84"/>
    </row>
    <row r="26" spans="1:39" ht="197.25" customHeight="1" x14ac:dyDescent="0.2">
      <c r="A26" s="72" t="s">
        <v>218</v>
      </c>
      <c r="B26" s="73">
        <v>1</v>
      </c>
      <c r="C26" s="72" t="s">
        <v>329</v>
      </c>
      <c r="D26" s="72" t="s">
        <v>125</v>
      </c>
      <c r="E26" s="72" t="s">
        <v>309</v>
      </c>
      <c r="F26" s="72" t="s">
        <v>330</v>
      </c>
      <c r="G26" s="72" t="s">
        <v>266</v>
      </c>
      <c r="H26" s="72"/>
      <c r="I26" s="72" t="s">
        <v>156</v>
      </c>
      <c r="J26" s="72" t="s">
        <v>332</v>
      </c>
      <c r="K26" s="74">
        <v>1</v>
      </c>
      <c r="L26" s="72" t="str">
        <f t="shared" si="17"/>
        <v>Muy alta</v>
      </c>
      <c r="M26" s="74">
        <v>1</v>
      </c>
      <c r="N26" s="73" t="str">
        <f t="shared" si="5"/>
        <v>Catastrófico</v>
      </c>
      <c r="O26" s="75" t="str">
        <f t="shared" si="18"/>
        <v>Extremo</v>
      </c>
      <c r="P26" s="76"/>
      <c r="Q26" s="77"/>
      <c r="R26" s="78"/>
      <c r="S26" s="79"/>
      <c r="T26" s="80"/>
      <c r="U26" s="80"/>
      <c r="V26" s="79"/>
      <c r="W26" s="77" t="str">
        <f t="shared" si="19"/>
        <v>X</v>
      </c>
      <c r="X26" s="77" t="str">
        <f t="shared" si="8"/>
        <v xml:space="preserve"> </v>
      </c>
      <c r="Y26" s="77" t="s">
        <v>89</v>
      </c>
      <c r="Z26" s="81">
        <f t="shared" si="20"/>
        <v>0.15</v>
      </c>
      <c r="AA26" s="77" t="s">
        <v>34</v>
      </c>
      <c r="AB26" s="81">
        <f t="shared" si="21"/>
        <v>0.15</v>
      </c>
      <c r="AC26" s="82">
        <f t="shared" si="22"/>
        <v>0.3</v>
      </c>
      <c r="AD26" s="77" t="s">
        <v>105</v>
      </c>
      <c r="AE26" s="77" t="s">
        <v>36</v>
      </c>
      <c r="AF26" s="77" t="s">
        <v>106</v>
      </c>
      <c r="AG26" s="83" t="str">
        <f t="shared" si="12"/>
        <v>Alta</v>
      </c>
      <c r="AH26" s="68">
        <f t="shared" si="23"/>
        <v>0.7</v>
      </c>
      <c r="AI26" s="83" t="str">
        <f t="shared" si="14"/>
        <v>Catastrófico</v>
      </c>
      <c r="AJ26" s="68">
        <f t="shared" si="24"/>
        <v>1</v>
      </c>
      <c r="AK26" s="73" t="str">
        <f t="shared" si="25"/>
        <v>Extremo</v>
      </c>
      <c r="AL26" s="73" t="s">
        <v>38</v>
      </c>
      <c r="AM26" s="84"/>
    </row>
    <row r="27" spans="1:39" ht="197.25" customHeight="1" x14ac:dyDescent="0.2">
      <c r="A27" s="72" t="s">
        <v>218</v>
      </c>
      <c r="B27" s="73">
        <v>1</v>
      </c>
      <c r="C27" s="72" t="s">
        <v>329</v>
      </c>
      <c r="D27" s="72" t="s">
        <v>125</v>
      </c>
      <c r="E27" s="72" t="s">
        <v>309</v>
      </c>
      <c r="F27" s="72" t="s">
        <v>330</v>
      </c>
      <c r="G27" s="72" t="s">
        <v>266</v>
      </c>
      <c r="H27" s="72"/>
      <c r="I27" s="72" t="s">
        <v>156</v>
      </c>
      <c r="J27" s="72" t="s">
        <v>332</v>
      </c>
      <c r="K27" s="74">
        <v>1</v>
      </c>
      <c r="L27" s="72" t="str">
        <f t="shared" si="17"/>
        <v>Muy alta</v>
      </c>
      <c r="M27" s="74">
        <v>1</v>
      </c>
      <c r="N27" s="73" t="str">
        <f t="shared" si="5"/>
        <v>Catastrófico</v>
      </c>
      <c r="O27" s="75" t="str">
        <f t="shared" si="18"/>
        <v>Extremo</v>
      </c>
      <c r="P27" s="76"/>
      <c r="Q27" s="77"/>
      <c r="R27" s="78"/>
      <c r="S27" s="79"/>
      <c r="T27" s="80"/>
      <c r="U27" s="80"/>
      <c r="V27" s="79"/>
      <c r="W27" s="77" t="str">
        <f t="shared" si="19"/>
        <v>X</v>
      </c>
      <c r="X27" s="77" t="str">
        <f t="shared" si="8"/>
        <v xml:space="preserve"> </v>
      </c>
      <c r="Y27" s="77" t="s">
        <v>89</v>
      </c>
      <c r="Z27" s="81">
        <f t="shared" si="20"/>
        <v>0.15</v>
      </c>
      <c r="AA27" s="77" t="s">
        <v>34</v>
      </c>
      <c r="AB27" s="81">
        <f t="shared" si="21"/>
        <v>0.15</v>
      </c>
      <c r="AC27" s="82">
        <f t="shared" si="22"/>
        <v>0.3</v>
      </c>
      <c r="AD27" s="77" t="s">
        <v>105</v>
      </c>
      <c r="AE27" s="77" t="s">
        <v>36</v>
      </c>
      <c r="AF27" s="77" t="s">
        <v>106</v>
      </c>
      <c r="AG27" s="83" t="str">
        <f t="shared" si="12"/>
        <v>Alta</v>
      </c>
      <c r="AH27" s="68">
        <f t="shared" si="23"/>
        <v>0.7</v>
      </c>
      <c r="AI27" s="83" t="str">
        <f t="shared" si="14"/>
        <v>Catastrófico</v>
      </c>
      <c r="AJ27" s="68">
        <f t="shared" si="24"/>
        <v>1</v>
      </c>
      <c r="AK27" s="73" t="str">
        <f t="shared" si="25"/>
        <v>Extremo</v>
      </c>
      <c r="AL27" s="73" t="s">
        <v>38</v>
      </c>
      <c r="AM27" s="84"/>
    </row>
    <row r="28" spans="1:39" ht="197.25" customHeight="1" x14ac:dyDescent="0.2">
      <c r="A28" s="72" t="s">
        <v>218</v>
      </c>
      <c r="B28" s="73">
        <v>1</v>
      </c>
      <c r="C28" s="72" t="s">
        <v>329</v>
      </c>
      <c r="D28" s="72" t="s">
        <v>125</v>
      </c>
      <c r="E28" s="72" t="s">
        <v>309</v>
      </c>
      <c r="F28" s="72" t="s">
        <v>330</v>
      </c>
      <c r="G28" s="72" t="s">
        <v>266</v>
      </c>
      <c r="H28" s="72"/>
      <c r="I28" s="72" t="s">
        <v>156</v>
      </c>
      <c r="J28" s="72" t="s">
        <v>332</v>
      </c>
      <c r="K28" s="74">
        <v>1</v>
      </c>
      <c r="L28" s="72" t="str">
        <f t="shared" si="17"/>
        <v>Muy alta</v>
      </c>
      <c r="M28" s="74">
        <v>1</v>
      </c>
      <c r="N28" s="73" t="str">
        <f t="shared" si="5"/>
        <v>Catastrófico</v>
      </c>
      <c r="O28" s="75" t="str">
        <f t="shared" si="18"/>
        <v>Extremo</v>
      </c>
      <c r="P28" s="76"/>
      <c r="Q28" s="77"/>
      <c r="R28" s="78"/>
      <c r="S28" s="79"/>
      <c r="T28" s="80"/>
      <c r="U28" s="80"/>
      <c r="V28" s="79"/>
      <c r="W28" s="77" t="str">
        <f t="shared" si="19"/>
        <v>X</v>
      </c>
      <c r="X28" s="77" t="str">
        <f t="shared" si="8"/>
        <v xml:space="preserve"> </v>
      </c>
      <c r="Y28" s="77" t="s">
        <v>89</v>
      </c>
      <c r="Z28" s="81">
        <f t="shared" si="20"/>
        <v>0.15</v>
      </c>
      <c r="AA28" s="77" t="s">
        <v>34</v>
      </c>
      <c r="AB28" s="81">
        <f t="shared" si="21"/>
        <v>0.15</v>
      </c>
      <c r="AC28" s="82">
        <f t="shared" si="22"/>
        <v>0.3</v>
      </c>
      <c r="AD28" s="77" t="s">
        <v>105</v>
      </c>
      <c r="AE28" s="77" t="s">
        <v>36</v>
      </c>
      <c r="AF28" s="77" t="s">
        <v>106</v>
      </c>
      <c r="AG28" s="83" t="str">
        <f t="shared" si="12"/>
        <v>Alta</v>
      </c>
      <c r="AH28" s="68">
        <f t="shared" si="23"/>
        <v>0.7</v>
      </c>
      <c r="AI28" s="83" t="str">
        <f t="shared" si="14"/>
        <v>Catastrófico</v>
      </c>
      <c r="AJ28" s="68">
        <f t="shared" si="24"/>
        <v>1</v>
      </c>
      <c r="AK28" s="73" t="str">
        <f t="shared" si="25"/>
        <v>Extremo</v>
      </c>
      <c r="AL28" s="73" t="s">
        <v>38</v>
      </c>
      <c r="AM28" s="84"/>
    </row>
    <row r="29" spans="1:39" ht="197.25" customHeight="1" x14ac:dyDescent="0.2">
      <c r="A29" s="72" t="s">
        <v>218</v>
      </c>
      <c r="B29" s="73">
        <v>1</v>
      </c>
      <c r="C29" s="72" t="s">
        <v>329</v>
      </c>
      <c r="D29" s="72" t="s">
        <v>125</v>
      </c>
      <c r="E29" s="72" t="s">
        <v>309</v>
      </c>
      <c r="F29" s="72" t="s">
        <v>330</v>
      </c>
      <c r="G29" s="72" t="s">
        <v>266</v>
      </c>
      <c r="H29" s="72"/>
      <c r="I29" s="72" t="s">
        <v>156</v>
      </c>
      <c r="J29" s="72" t="s">
        <v>332</v>
      </c>
      <c r="K29" s="74">
        <v>1</v>
      </c>
      <c r="L29" s="72" t="str">
        <f t="shared" si="17"/>
        <v>Muy alta</v>
      </c>
      <c r="M29" s="74">
        <v>1</v>
      </c>
      <c r="N29" s="73" t="str">
        <f t="shared" si="5"/>
        <v>Catastrófico</v>
      </c>
      <c r="O29" s="75" t="str">
        <f t="shared" si="18"/>
        <v>Extremo</v>
      </c>
      <c r="P29" s="76"/>
      <c r="Q29" s="77"/>
      <c r="R29" s="78"/>
      <c r="S29" s="79"/>
      <c r="T29" s="80"/>
      <c r="U29" s="80"/>
      <c r="V29" s="79"/>
      <c r="W29" s="77" t="str">
        <f t="shared" si="19"/>
        <v>X</v>
      </c>
      <c r="X29" s="77" t="str">
        <f t="shared" si="8"/>
        <v xml:space="preserve"> </v>
      </c>
      <c r="Y29" s="77" t="s">
        <v>89</v>
      </c>
      <c r="Z29" s="81">
        <f t="shared" si="20"/>
        <v>0.15</v>
      </c>
      <c r="AA29" s="77" t="s">
        <v>34</v>
      </c>
      <c r="AB29" s="81">
        <f t="shared" si="21"/>
        <v>0.15</v>
      </c>
      <c r="AC29" s="82">
        <f t="shared" si="22"/>
        <v>0.3</v>
      </c>
      <c r="AD29" s="77" t="s">
        <v>105</v>
      </c>
      <c r="AE29" s="77" t="s">
        <v>36</v>
      </c>
      <c r="AF29" s="77" t="s">
        <v>106</v>
      </c>
      <c r="AG29" s="83" t="str">
        <f t="shared" si="12"/>
        <v>Alta</v>
      </c>
      <c r="AH29" s="68">
        <f t="shared" si="23"/>
        <v>0.7</v>
      </c>
      <c r="AI29" s="83" t="str">
        <f t="shared" si="14"/>
        <v>Catastrófico</v>
      </c>
      <c r="AJ29" s="68">
        <f t="shared" si="24"/>
        <v>1</v>
      </c>
      <c r="AK29" s="73" t="str">
        <f t="shared" si="25"/>
        <v>Extremo</v>
      </c>
      <c r="AL29" s="73" t="s">
        <v>38</v>
      </c>
      <c r="AM29" s="84"/>
    </row>
    <row r="30" spans="1:39" ht="197.25" customHeight="1" x14ac:dyDescent="0.2">
      <c r="A30" s="72" t="s">
        <v>218</v>
      </c>
      <c r="B30" s="73">
        <v>1</v>
      </c>
      <c r="C30" s="72" t="s">
        <v>329</v>
      </c>
      <c r="D30" s="72" t="s">
        <v>125</v>
      </c>
      <c r="E30" s="72" t="s">
        <v>309</v>
      </c>
      <c r="F30" s="72" t="s">
        <v>330</v>
      </c>
      <c r="G30" s="72" t="s">
        <v>266</v>
      </c>
      <c r="H30" s="72"/>
      <c r="I30" s="72" t="s">
        <v>156</v>
      </c>
      <c r="J30" s="72" t="s">
        <v>332</v>
      </c>
      <c r="K30" s="74">
        <v>1</v>
      </c>
      <c r="L30" s="72" t="str">
        <f t="shared" si="17"/>
        <v>Muy alta</v>
      </c>
      <c r="M30" s="74">
        <v>1</v>
      </c>
      <c r="N30" s="73" t="str">
        <f t="shared" si="5"/>
        <v>Catastrófico</v>
      </c>
      <c r="O30" s="75" t="str">
        <f t="shared" si="18"/>
        <v>Extremo</v>
      </c>
      <c r="P30" s="76"/>
      <c r="Q30" s="77"/>
      <c r="R30" s="78"/>
      <c r="S30" s="79"/>
      <c r="T30" s="80"/>
      <c r="U30" s="80"/>
      <c r="V30" s="79"/>
      <c r="W30" s="77" t="str">
        <f t="shared" si="19"/>
        <v>X</v>
      </c>
      <c r="X30" s="77" t="str">
        <f t="shared" si="8"/>
        <v xml:space="preserve"> </v>
      </c>
      <c r="Y30" s="77" t="s">
        <v>89</v>
      </c>
      <c r="Z30" s="81">
        <f t="shared" si="20"/>
        <v>0.15</v>
      </c>
      <c r="AA30" s="77" t="s">
        <v>34</v>
      </c>
      <c r="AB30" s="81">
        <f t="shared" si="21"/>
        <v>0.15</v>
      </c>
      <c r="AC30" s="82">
        <f t="shared" si="22"/>
        <v>0.3</v>
      </c>
      <c r="AD30" s="77" t="s">
        <v>105</v>
      </c>
      <c r="AE30" s="77" t="s">
        <v>36</v>
      </c>
      <c r="AF30" s="77" t="s">
        <v>106</v>
      </c>
      <c r="AG30" s="83" t="str">
        <f t="shared" si="12"/>
        <v>Alta</v>
      </c>
      <c r="AH30" s="68">
        <f t="shared" si="23"/>
        <v>0.7</v>
      </c>
      <c r="AI30" s="83" t="str">
        <f t="shared" si="14"/>
        <v>Catastrófico</v>
      </c>
      <c r="AJ30" s="68">
        <f t="shared" si="24"/>
        <v>1</v>
      </c>
      <c r="AK30" s="73" t="str">
        <f t="shared" si="25"/>
        <v>Extremo</v>
      </c>
      <c r="AL30" s="73" t="s">
        <v>38</v>
      </c>
      <c r="AM30" s="84"/>
    </row>
    <row r="31" spans="1:39" ht="197.25" customHeight="1" x14ac:dyDescent="0.2">
      <c r="A31" s="72" t="s">
        <v>218</v>
      </c>
      <c r="B31" s="73">
        <v>1</v>
      </c>
      <c r="C31" s="72" t="s">
        <v>329</v>
      </c>
      <c r="D31" s="72" t="s">
        <v>125</v>
      </c>
      <c r="E31" s="72" t="s">
        <v>309</v>
      </c>
      <c r="F31" s="72" t="s">
        <v>330</v>
      </c>
      <c r="G31" s="72" t="s">
        <v>266</v>
      </c>
      <c r="H31" s="72"/>
      <c r="I31" s="72" t="s">
        <v>156</v>
      </c>
      <c r="J31" s="72" t="s">
        <v>332</v>
      </c>
      <c r="K31" s="74">
        <v>1</v>
      </c>
      <c r="L31" s="72" t="str">
        <f t="shared" si="17"/>
        <v>Muy alta</v>
      </c>
      <c r="M31" s="74">
        <v>1</v>
      </c>
      <c r="N31" s="73" t="str">
        <f t="shared" si="5"/>
        <v>Catastrófico</v>
      </c>
      <c r="O31" s="75" t="str">
        <f t="shared" si="18"/>
        <v>Extremo</v>
      </c>
      <c r="P31" s="76"/>
      <c r="Q31" s="77"/>
      <c r="R31" s="78"/>
      <c r="S31" s="79"/>
      <c r="T31" s="80"/>
      <c r="U31" s="80"/>
      <c r="V31" s="79"/>
      <c r="W31" s="77" t="str">
        <f t="shared" si="19"/>
        <v>X</v>
      </c>
      <c r="X31" s="77" t="str">
        <f t="shared" si="8"/>
        <v xml:space="preserve"> </v>
      </c>
      <c r="Y31" s="77" t="s">
        <v>89</v>
      </c>
      <c r="Z31" s="81">
        <f t="shared" si="20"/>
        <v>0.15</v>
      </c>
      <c r="AA31" s="77" t="s">
        <v>34</v>
      </c>
      <c r="AB31" s="81">
        <f t="shared" si="21"/>
        <v>0.15</v>
      </c>
      <c r="AC31" s="82">
        <f t="shared" si="22"/>
        <v>0.3</v>
      </c>
      <c r="AD31" s="77" t="s">
        <v>105</v>
      </c>
      <c r="AE31" s="77" t="s">
        <v>36</v>
      </c>
      <c r="AF31" s="77" t="s">
        <v>106</v>
      </c>
      <c r="AG31" s="83" t="str">
        <f t="shared" si="12"/>
        <v>Alta</v>
      </c>
      <c r="AH31" s="68">
        <f t="shared" si="23"/>
        <v>0.7</v>
      </c>
      <c r="AI31" s="83" t="str">
        <f t="shared" si="14"/>
        <v>Catastrófico</v>
      </c>
      <c r="AJ31" s="68">
        <f t="shared" si="24"/>
        <v>1</v>
      </c>
      <c r="AK31" s="73" t="str">
        <f t="shared" si="25"/>
        <v>Extremo</v>
      </c>
      <c r="AL31" s="73" t="s">
        <v>38</v>
      </c>
      <c r="AM31" s="84"/>
    </row>
    <row r="32" spans="1:39" ht="197.25" customHeight="1" x14ac:dyDescent="0.2">
      <c r="A32" s="72" t="s">
        <v>218</v>
      </c>
      <c r="B32" s="73">
        <v>1</v>
      </c>
      <c r="C32" s="72" t="s">
        <v>329</v>
      </c>
      <c r="D32" s="72" t="s">
        <v>125</v>
      </c>
      <c r="E32" s="72" t="s">
        <v>309</v>
      </c>
      <c r="F32" s="72" t="s">
        <v>330</v>
      </c>
      <c r="G32" s="72" t="s">
        <v>266</v>
      </c>
      <c r="H32" s="72"/>
      <c r="I32" s="72" t="s">
        <v>156</v>
      </c>
      <c r="J32" s="72" t="s">
        <v>332</v>
      </c>
      <c r="K32" s="74">
        <v>1</v>
      </c>
      <c r="L32" s="72" t="str">
        <f t="shared" si="17"/>
        <v>Muy alta</v>
      </c>
      <c r="M32" s="74">
        <v>1</v>
      </c>
      <c r="N32" s="73" t="str">
        <f t="shared" si="5"/>
        <v>Catastrófico</v>
      </c>
      <c r="O32" s="75" t="str">
        <f t="shared" si="18"/>
        <v>Extremo</v>
      </c>
      <c r="P32" s="76"/>
      <c r="Q32" s="77"/>
      <c r="R32" s="78"/>
      <c r="S32" s="79"/>
      <c r="T32" s="80"/>
      <c r="U32" s="80"/>
      <c r="V32" s="79"/>
      <c r="W32" s="77" t="str">
        <f t="shared" si="19"/>
        <v>X</v>
      </c>
      <c r="X32" s="77" t="str">
        <f t="shared" si="8"/>
        <v xml:space="preserve"> </v>
      </c>
      <c r="Y32" s="77" t="s">
        <v>89</v>
      </c>
      <c r="Z32" s="81">
        <f t="shared" si="20"/>
        <v>0.15</v>
      </c>
      <c r="AA32" s="77" t="s">
        <v>34</v>
      </c>
      <c r="AB32" s="81">
        <f t="shared" si="21"/>
        <v>0.15</v>
      </c>
      <c r="AC32" s="82">
        <f t="shared" si="22"/>
        <v>0.3</v>
      </c>
      <c r="AD32" s="77" t="s">
        <v>105</v>
      </c>
      <c r="AE32" s="77" t="s">
        <v>36</v>
      </c>
      <c r="AF32" s="77" t="s">
        <v>106</v>
      </c>
      <c r="AG32" s="83" t="str">
        <f t="shared" si="12"/>
        <v>Alta</v>
      </c>
      <c r="AH32" s="68">
        <f t="shared" si="23"/>
        <v>0.7</v>
      </c>
      <c r="AI32" s="83" t="str">
        <f t="shared" si="14"/>
        <v>Catastrófico</v>
      </c>
      <c r="AJ32" s="68">
        <f t="shared" si="24"/>
        <v>1</v>
      </c>
      <c r="AK32" s="73" t="str">
        <f t="shared" si="25"/>
        <v>Extremo</v>
      </c>
      <c r="AL32" s="73" t="s">
        <v>38</v>
      </c>
      <c r="AM32" s="84"/>
    </row>
    <row r="33" spans="1:39" ht="197.25" customHeight="1" x14ac:dyDescent="0.2">
      <c r="A33" s="72" t="s">
        <v>218</v>
      </c>
      <c r="B33" s="73">
        <v>1</v>
      </c>
      <c r="C33" s="72" t="s">
        <v>329</v>
      </c>
      <c r="D33" s="72" t="s">
        <v>125</v>
      </c>
      <c r="E33" s="72" t="s">
        <v>309</v>
      </c>
      <c r="F33" s="72" t="s">
        <v>330</v>
      </c>
      <c r="G33" s="72" t="s">
        <v>266</v>
      </c>
      <c r="H33" s="72"/>
      <c r="I33" s="72" t="s">
        <v>156</v>
      </c>
      <c r="J33" s="72" t="s">
        <v>332</v>
      </c>
      <c r="K33" s="74">
        <v>1</v>
      </c>
      <c r="L33" s="72" t="str">
        <f t="shared" si="17"/>
        <v>Muy alta</v>
      </c>
      <c r="M33" s="74">
        <v>1</v>
      </c>
      <c r="N33" s="73" t="str">
        <f t="shared" si="5"/>
        <v>Catastrófico</v>
      </c>
      <c r="O33" s="75" t="str">
        <f t="shared" si="18"/>
        <v>Extremo</v>
      </c>
      <c r="P33" s="76"/>
      <c r="Q33" s="77"/>
      <c r="R33" s="78"/>
      <c r="S33" s="79"/>
      <c r="T33" s="80"/>
      <c r="U33" s="80"/>
      <c r="V33" s="79"/>
      <c r="W33" s="77" t="str">
        <f t="shared" si="19"/>
        <v>X</v>
      </c>
      <c r="X33" s="77" t="str">
        <f t="shared" si="8"/>
        <v xml:space="preserve"> </v>
      </c>
      <c r="Y33" s="77" t="s">
        <v>89</v>
      </c>
      <c r="Z33" s="81">
        <f t="shared" si="20"/>
        <v>0.15</v>
      </c>
      <c r="AA33" s="77" t="s">
        <v>34</v>
      </c>
      <c r="AB33" s="81">
        <f t="shared" si="21"/>
        <v>0.15</v>
      </c>
      <c r="AC33" s="82">
        <f t="shared" si="22"/>
        <v>0.3</v>
      </c>
      <c r="AD33" s="77" t="s">
        <v>105</v>
      </c>
      <c r="AE33" s="77" t="s">
        <v>36</v>
      </c>
      <c r="AF33" s="77" t="s">
        <v>106</v>
      </c>
      <c r="AG33" s="83" t="str">
        <f t="shared" si="12"/>
        <v>Alta</v>
      </c>
      <c r="AH33" s="68">
        <f t="shared" si="23"/>
        <v>0.7</v>
      </c>
      <c r="AI33" s="83" t="str">
        <f t="shared" si="14"/>
        <v>Catastrófico</v>
      </c>
      <c r="AJ33" s="68">
        <f t="shared" si="24"/>
        <v>1</v>
      </c>
      <c r="AK33" s="73" t="str">
        <f t="shared" si="25"/>
        <v>Extremo</v>
      </c>
      <c r="AL33" s="73" t="s">
        <v>38</v>
      </c>
      <c r="AM33" s="84"/>
    </row>
    <row r="34" spans="1:39" ht="197.25" customHeight="1" x14ac:dyDescent="0.2">
      <c r="A34" s="72" t="s">
        <v>218</v>
      </c>
      <c r="B34" s="73">
        <v>1</v>
      </c>
      <c r="C34" s="72" t="s">
        <v>329</v>
      </c>
      <c r="D34" s="72" t="s">
        <v>125</v>
      </c>
      <c r="E34" s="72" t="s">
        <v>309</v>
      </c>
      <c r="F34" s="72" t="s">
        <v>330</v>
      </c>
      <c r="G34" s="72" t="s">
        <v>266</v>
      </c>
      <c r="H34" s="72"/>
      <c r="I34" s="72" t="s">
        <v>156</v>
      </c>
      <c r="J34" s="72" t="s">
        <v>332</v>
      </c>
      <c r="K34" s="74">
        <v>1</v>
      </c>
      <c r="L34" s="72" t="str">
        <f t="shared" si="17"/>
        <v>Muy alta</v>
      </c>
      <c r="M34" s="74">
        <v>1</v>
      </c>
      <c r="N34" s="73" t="str">
        <f t="shared" si="5"/>
        <v>Catastrófico</v>
      </c>
      <c r="O34" s="75" t="str">
        <f t="shared" si="18"/>
        <v>Extremo</v>
      </c>
      <c r="P34" s="76"/>
      <c r="Q34" s="77"/>
      <c r="R34" s="78"/>
      <c r="S34" s="79"/>
      <c r="T34" s="80"/>
      <c r="U34" s="80"/>
      <c r="V34" s="79"/>
      <c r="W34" s="77" t="str">
        <f t="shared" si="19"/>
        <v>X</v>
      </c>
      <c r="X34" s="77" t="str">
        <f t="shared" si="8"/>
        <v xml:space="preserve"> </v>
      </c>
      <c r="Y34" s="77" t="s">
        <v>89</v>
      </c>
      <c r="Z34" s="81">
        <f t="shared" si="20"/>
        <v>0.15</v>
      </c>
      <c r="AA34" s="77" t="s">
        <v>34</v>
      </c>
      <c r="AB34" s="81">
        <f t="shared" si="21"/>
        <v>0.15</v>
      </c>
      <c r="AC34" s="82">
        <f t="shared" si="22"/>
        <v>0.3</v>
      </c>
      <c r="AD34" s="77" t="s">
        <v>105</v>
      </c>
      <c r="AE34" s="77" t="s">
        <v>36</v>
      </c>
      <c r="AF34" s="77" t="s">
        <v>106</v>
      </c>
      <c r="AG34" s="83" t="str">
        <f t="shared" si="12"/>
        <v>Alta</v>
      </c>
      <c r="AH34" s="68">
        <f t="shared" si="23"/>
        <v>0.7</v>
      </c>
      <c r="AI34" s="83" t="str">
        <f t="shared" si="14"/>
        <v>Catastrófico</v>
      </c>
      <c r="AJ34" s="68">
        <f t="shared" si="24"/>
        <v>1</v>
      </c>
      <c r="AK34" s="73" t="str">
        <f t="shared" si="25"/>
        <v>Extremo</v>
      </c>
      <c r="AL34" s="73" t="s">
        <v>38</v>
      </c>
      <c r="AM34" s="84"/>
    </row>
    <row r="35" spans="1:39" ht="197.25" customHeight="1" x14ac:dyDescent="0.2">
      <c r="A35" s="72" t="s">
        <v>218</v>
      </c>
      <c r="B35" s="73">
        <v>1</v>
      </c>
      <c r="C35" s="72" t="s">
        <v>329</v>
      </c>
      <c r="D35" s="72" t="s">
        <v>125</v>
      </c>
      <c r="E35" s="72" t="s">
        <v>309</v>
      </c>
      <c r="F35" s="72" t="s">
        <v>330</v>
      </c>
      <c r="G35" s="72" t="s">
        <v>266</v>
      </c>
      <c r="H35" s="72"/>
      <c r="I35" s="72" t="s">
        <v>156</v>
      </c>
      <c r="J35" s="72" t="s">
        <v>332</v>
      </c>
      <c r="K35" s="74">
        <v>1</v>
      </c>
      <c r="L35" s="72" t="str">
        <f t="shared" si="17"/>
        <v>Muy alta</v>
      </c>
      <c r="M35" s="74">
        <v>1</v>
      </c>
      <c r="N35" s="73" t="str">
        <f t="shared" si="5"/>
        <v>Catastrófico</v>
      </c>
      <c r="O35" s="75" t="str">
        <f t="shared" si="18"/>
        <v>Extremo</v>
      </c>
      <c r="P35" s="76"/>
      <c r="Q35" s="77"/>
      <c r="R35" s="78"/>
      <c r="S35" s="79"/>
      <c r="T35" s="80"/>
      <c r="U35" s="80"/>
      <c r="V35" s="79"/>
      <c r="W35" s="77" t="str">
        <f t="shared" si="19"/>
        <v>X</v>
      </c>
      <c r="X35" s="77" t="str">
        <f t="shared" si="8"/>
        <v xml:space="preserve"> </v>
      </c>
      <c r="Y35" s="77" t="s">
        <v>89</v>
      </c>
      <c r="Z35" s="81">
        <f t="shared" si="20"/>
        <v>0.15</v>
      </c>
      <c r="AA35" s="77" t="s">
        <v>34</v>
      </c>
      <c r="AB35" s="81">
        <f t="shared" si="21"/>
        <v>0.15</v>
      </c>
      <c r="AC35" s="82">
        <f t="shared" si="22"/>
        <v>0.3</v>
      </c>
      <c r="AD35" s="77" t="s">
        <v>105</v>
      </c>
      <c r="AE35" s="77" t="s">
        <v>36</v>
      </c>
      <c r="AF35" s="77" t="s">
        <v>106</v>
      </c>
      <c r="AG35" s="83" t="str">
        <f t="shared" si="12"/>
        <v>Alta</v>
      </c>
      <c r="AH35" s="68">
        <f t="shared" si="23"/>
        <v>0.7</v>
      </c>
      <c r="AI35" s="83" t="str">
        <f t="shared" si="14"/>
        <v>Catastrófico</v>
      </c>
      <c r="AJ35" s="68">
        <f t="shared" si="24"/>
        <v>1</v>
      </c>
      <c r="AK35" s="73" t="str">
        <f t="shared" si="25"/>
        <v>Extremo</v>
      </c>
      <c r="AL35" s="73" t="s">
        <v>38</v>
      </c>
      <c r="AM35" s="84"/>
    </row>
    <row r="36" spans="1:39" ht="197.25" customHeight="1" x14ac:dyDescent="0.2">
      <c r="A36" s="72" t="s">
        <v>218</v>
      </c>
      <c r="B36" s="73">
        <v>1</v>
      </c>
      <c r="C36" s="72" t="s">
        <v>329</v>
      </c>
      <c r="D36" s="72" t="s">
        <v>125</v>
      </c>
      <c r="E36" s="72" t="s">
        <v>309</v>
      </c>
      <c r="F36" s="72" t="s">
        <v>330</v>
      </c>
      <c r="G36" s="72" t="s">
        <v>266</v>
      </c>
      <c r="H36" s="72"/>
      <c r="I36" s="72" t="s">
        <v>156</v>
      </c>
      <c r="J36" s="72" t="s">
        <v>332</v>
      </c>
      <c r="K36" s="74">
        <v>1</v>
      </c>
      <c r="L36" s="72" t="str">
        <f t="shared" si="17"/>
        <v>Muy alta</v>
      </c>
      <c r="M36" s="74">
        <v>1</v>
      </c>
      <c r="N36" s="73" t="str">
        <f t="shared" si="5"/>
        <v>Catastrófico</v>
      </c>
      <c r="O36" s="75" t="str">
        <f t="shared" si="18"/>
        <v>Extremo</v>
      </c>
      <c r="P36" s="76"/>
      <c r="Q36" s="77"/>
      <c r="R36" s="78"/>
      <c r="S36" s="79"/>
      <c r="T36" s="80"/>
      <c r="U36" s="80"/>
      <c r="V36" s="79"/>
      <c r="W36" s="77" t="str">
        <f t="shared" si="19"/>
        <v>X</v>
      </c>
      <c r="X36" s="77" t="str">
        <f t="shared" si="8"/>
        <v xml:space="preserve"> </v>
      </c>
      <c r="Y36" s="77" t="s">
        <v>89</v>
      </c>
      <c r="Z36" s="81">
        <f t="shared" si="20"/>
        <v>0.15</v>
      </c>
      <c r="AA36" s="77" t="s">
        <v>34</v>
      </c>
      <c r="AB36" s="81">
        <f t="shared" si="21"/>
        <v>0.15</v>
      </c>
      <c r="AC36" s="82">
        <f t="shared" si="22"/>
        <v>0.3</v>
      </c>
      <c r="AD36" s="77" t="s">
        <v>105</v>
      </c>
      <c r="AE36" s="77" t="s">
        <v>36</v>
      </c>
      <c r="AF36" s="77" t="s">
        <v>106</v>
      </c>
      <c r="AG36" s="83" t="str">
        <f t="shared" si="12"/>
        <v>Alta</v>
      </c>
      <c r="AH36" s="68">
        <f t="shared" si="23"/>
        <v>0.7</v>
      </c>
      <c r="AI36" s="83" t="str">
        <f t="shared" si="14"/>
        <v>Catastrófico</v>
      </c>
      <c r="AJ36" s="68">
        <f t="shared" si="24"/>
        <v>1</v>
      </c>
      <c r="AK36" s="73" t="str">
        <f t="shared" si="25"/>
        <v>Extremo</v>
      </c>
      <c r="AL36" s="73" t="s">
        <v>38</v>
      </c>
      <c r="AM36" s="84"/>
    </row>
    <row r="37" spans="1:39" ht="197.25" customHeight="1" x14ac:dyDescent="0.2">
      <c r="A37" s="72" t="s">
        <v>218</v>
      </c>
      <c r="B37" s="73">
        <v>1</v>
      </c>
      <c r="C37" s="72" t="s">
        <v>329</v>
      </c>
      <c r="D37" s="72" t="s">
        <v>125</v>
      </c>
      <c r="E37" s="72" t="s">
        <v>309</v>
      </c>
      <c r="F37" s="72" t="s">
        <v>330</v>
      </c>
      <c r="G37" s="72" t="s">
        <v>266</v>
      </c>
      <c r="H37" s="72"/>
      <c r="I37" s="72" t="s">
        <v>156</v>
      </c>
      <c r="J37" s="72" t="s">
        <v>332</v>
      </c>
      <c r="K37" s="74">
        <v>1</v>
      </c>
      <c r="L37" s="72" t="str">
        <f t="shared" si="17"/>
        <v>Muy alta</v>
      </c>
      <c r="M37" s="74">
        <v>1</v>
      </c>
      <c r="N37" s="73" t="str">
        <f t="shared" si="5"/>
        <v>Catastrófico</v>
      </c>
      <c r="O37" s="75" t="str">
        <f t="shared" si="18"/>
        <v>Extremo</v>
      </c>
      <c r="P37" s="76"/>
      <c r="Q37" s="77"/>
      <c r="R37" s="78"/>
      <c r="S37" s="79"/>
      <c r="T37" s="80"/>
      <c r="U37" s="80"/>
      <c r="V37" s="79"/>
      <c r="W37" s="77" t="str">
        <f t="shared" si="19"/>
        <v>X</v>
      </c>
      <c r="X37" s="77" t="str">
        <f t="shared" si="8"/>
        <v xml:space="preserve"> </v>
      </c>
      <c r="Y37" s="77" t="s">
        <v>89</v>
      </c>
      <c r="Z37" s="81">
        <f t="shared" si="20"/>
        <v>0.15</v>
      </c>
      <c r="AA37" s="77" t="s">
        <v>34</v>
      </c>
      <c r="AB37" s="81">
        <f t="shared" si="21"/>
        <v>0.15</v>
      </c>
      <c r="AC37" s="82">
        <f t="shared" si="22"/>
        <v>0.3</v>
      </c>
      <c r="AD37" s="77" t="s">
        <v>105</v>
      </c>
      <c r="AE37" s="77" t="s">
        <v>36</v>
      </c>
      <c r="AF37" s="77" t="s">
        <v>106</v>
      </c>
      <c r="AG37" s="83" t="str">
        <f t="shared" si="12"/>
        <v>Alta</v>
      </c>
      <c r="AH37" s="68">
        <f t="shared" si="23"/>
        <v>0.7</v>
      </c>
      <c r="AI37" s="83" t="str">
        <f t="shared" si="14"/>
        <v>Catastrófico</v>
      </c>
      <c r="AJ37" s="68">
        <f t="shared" si="24"/>
        <v>1</v>
      </c>
      <c r="AK37" s="73" t="str">
        <f t="shared" si="25"/>
        <v>Extremo</v>
      </c>
      <c r="AL37" s="73" t="s">
        <v>38</v>
      </c>
      <c r="AM37" s="84"/>
    </row>
    <row r="38" spans="1:39" ht="197.25" customHeight="1" x14ac:dyDescent="0.2">
      <c r="A38" s="72" t="s">
        <v>218</v>
      </c>
      <c r="B38" s="73">
        <v>1</v>
      </c>
      <c r="C38" s="72" t="s">
        <v>329</v>
      </c>
      <c r="D38" s="72" t="s">
        <v>125</v>
      </c>
      <c r="E38" s="72" t="s">
        <v>309</v>
      </c>
      <c r="F38" s="72" t="s">
        <v>330</v>
      </c>
      <c r="G38" s="72" t="s">
        <v>266</v>
      </c>
      <c r="H38" s="72"/>
      <c r="I38" s="72" t="s">
        <v>156</v>
      </c>
      <c r="J38" s="72" t="s">
        <v>332</v>
      </c>
      <c r="K38" s="74">
        <v>1</v>
      </c>
      <c r="L38" s="72" t="str">
        <f t="shared" si="17"/>
        <v>Muy alta</v>
      </c>
      <c r="M38" s="74">
        <v>1</v>
      </c>
      <c r="N38" s="73" t="str">
        <f t="shared" si="5"/>
        <v>Catastrófico</v>
      </c>
      <c r="O38" s="75" t="str">
        <f t="shared" si="18"/>
        <v>Extremo</v>
      </c>
      <c r="P38" s="76"/>
      <c r="Q38" s="77"/>
      <c r="R38" s="78"/>
      <c r="S38" s="79"/>
      <c r="T38" s="80"/>
      <c r="U38" s="80"/>
      <c r="V38" s="79"/>
      <c r="W38" s="77" t="str">
        <f t="shared" si="19"/>
        <v>X</v>
      </c>
      <c r="X38" s="77" t="str">
        <f t="shared" si="8"/>
        <v xml:space="preserve"> </v>
      </c>
      <c r="Y38" s="77" t="s">
        <v>89</v>
      </c>
      <c r="Z38" s="81">
        <f t="shared" si="20"/>
        <v>0.15</v>
      </c>
      <c r="AA38" s="77" t="s">
        <v>34</v>
      </c>
      <c r="AB38" s="81">
        <f t="shared" si="21"/>
        <v>0.15</v>
      </c>
      <c r="AC38" s="82">
        <f t="shared" si="22"/>
        <v>0.3</v>
      </c>
      <c r="AD38" s="77" t="s">
        <v>105</v>
      </c>
      <c r="AE38" s="77" t="s">
        <v>36</v>
      </c>
      <c r="AF38" s="77" t="s">
        <v>106</v>
      </c>
      <c r="AG38" s="83" t="str">
        <f t="shared" si="12"/>
        <v>Alta</v>
      </c>
      <c r="AH38" s="68">
        <f t="shared" si="23"/>
        <v>0.7</v>
      </c>
      <c r="AI38" s="83" t="str">
        <f t="shared" si="14"/>
        <v>Catastrófico</v>
      </c>
      <c r="AJ38" s="68">
        <f t="shared" si="24"/>
        <v>1</v>
      </c>
      <c r="AK38" s="73" t="str">
        <f t="shared" si="25"/>
        <v>Extremo</v>
      </c>
      <c r="AL38" s="73" t="s">
        <v>38</v>
      </c>
      <c r="AM38" s="84"/>
    </row>
    <row r="39" spans="1:39" ht="197.25" customHeight="1" x14ac:dyDescent="0.2">
      <c r="A39" s="72" t="s">
        <v>218</v>
      </c>
      <c r="B39" s="73">
        <v>1</v>
      </c>
      <c r="C39" s="72" t="s">
        <v>329</v>
      </c>
      <c r="D39" s="72" t="s">
        <v>125</v>
      </c>
      <c r="E39" s="72" t="s">
        <v>309</v>
      </c>
      <c r="F39" s="72" t="s">
        <v>330</v>
      </c>
      <c r="G39" s="72" t="s">
        <v>266</v>
      </c>
      <c r="H39" s="72"/>
      <c r="I39" s="72" t="s">
        <v>156</v>
      </c>
      <c r="J39" s="72" t="s">
        <v>332</v>
      </c>
      <c r="K39" s="74">
        <v>1</v>
      </c>
      <c r="L39" s="72" t="str">
        <f t="shared" si="17"/>
        <v>Muy alta</v>
      </c>
      <c r="M39" s="74">
        <v>1</v>
      </c>
      <c r="N39" s="73" t="str">
        <f t="shared" si="5"/>
        <v>Catastrófico</v>
      </c>
      <c r="O39" s="75" t="str">
        <f t="shared" si="18"/>
        <v>Extremo</v>
      </c>
      <c r="P39" s="76"/>
      <c r="Q39" s="77"/>
      <c r="R39" s="78"/>
      <c r="S39" s="79"/>
      <c r="T39" s="80"/>
      <c r="U39" s="80"/>
      <c r="V39" s="79"/>
      <c r="W39" s="77" t="str">
        <f t="shared" si="19"/>
        <v>X</v>
      </c>
      <c r="X39" s="77" t="str">
        <f t="shared" si="8"/>
        <v xml:space="preserve"> </v>
      </c>
      <c r="Y39" s="77" t="s">
        <v>89</v>
      </c>
      <c r="Z39" s="81">
        <f t="shared" si="20"/>
        <v>0.15</v>
      </c>
      <c r="AA39" s="77" t="s">
        <v>34</v>
      </c>
      <c r="AB39" s="81">
        <f t="shared" si="21"/>
        <v>0.15</v>
      </c>
      <c r="AC39" s="82">
        <f t="shared" si="22"/>
        <v>0.3</v>
      </c>
      <c r="AD39" s="77" t="s">
        <v>105</v>
      </c>
      <c r="AE39" s="77" t="s">
        <v>36</v>
      </c>
      <c r="AF39" s="77" t="s">
        <v>106</v>
      </c>
      <c r="AG39" s="83" t="str">
        <f t="shared" si="12"/>
        <v>Alta</v>
      </c>
      <c r="AH39" s="68">
        <f t="shared" si="23"/>
        <v>0.7</v>
      </c>
      <c r="AI39" s="83" t="str">
        <f t="shared" si="14"/>
        <v>Catastrófico</v>
      </c>
      <c r="AJ39" s="68">
        <f t="shared" si="24"/>
        <v>1</v>
      </c>
      <c r="AK39" s="73" t="str">
        <f t="shared" si="25"/>
        <v>Extremo</v>
      </c>
      <c r="AL39" s="73" t="s">
        <v>38</v>
      </c>
      <c r="AM39" s="84"/>
    </row>
    <row r="40" spans="1:39" ht="197.25" customHeight="1" x14ac:dyDescent="0.2">
      <c r="A40" s="72" t="s">
        <v>218</v>
      </c>
      <c r="B40" s="73">
        <v>1</v>
      </c>
      <c r="C40" s="72" t="s">
        <v>329</v>
      </c>
      <c r="D40" s="72" t="s">
        <v>125</v>
      </c>
      <c r="E40" s="72" t="s">
        <v>309</v>
      </c>
      <c r="F40" s="72" t="s">
        <v>330</v>
      </c>
      <c r="G40" s="72" t="s">
        <v>266</v>
      </c>
      <c r="H40" s="72"/>
      <c r="I40" s="72" t="s">
        <v>156</v>
      </c>
      <c r="J40" s="72" t="s">
        <v>332</v>
      </c>
      <c r="K40" s="74">
        <v>1</v>
      </c>
      <c r="L40" s="72" t="str">
        <f t="shared" si="17"/>
        <v>Muy alta</v>
      </c>
      <c r="M40" s="74">
        <v>1</v>
      </c>
      <c r="N40" s="73" t="str">
        <f t="shared" si="5"/>
        <v>Catastrófico</v>
      </c>
      <c r="O40" s="75" t="str">
        <f t="shared" si="18"/>
        <v>Extremo</v>
      </c>
      <c r="P40" s="76"/>
      <c r="Q40" s="77"/>
      <c r="R40" s="78"/>
      <c r="S40" s="79"/>
      <c r="T40" s="80"/>
      <c r="U40" s="80"/>
      <c r="V40" s="79"/>
      <c r="W40" s="77" t="str">
        <f t="shared" si="19"/>
        <v>X</v>
      </c>
      <c r="X40" s="77" t="str">
        <f t="shared" si="8"/>
        <v xml:space="preserve"> </v>
      </c>
      <c r="Y40" s="77" t="s">
        <v>89</v>
      </c>
      <c r="Z40" s="81">
        <f t="shared" si="20"/>
        <v>0.15</v>
      </c>
      <c r="AA40" s="77" t="s">
        <v>34</v>
      </c>
      <c r="AB40" s="81">
        <f t="shared" si="21"/>
        <v>0.15</v>
      </c>
      <c r="AC40" s="82">
        <f t="shared" si="22"/>
        <v>0.3</v>
      </c>
      <c r="AD40" s="77" t="s">
        <v>105</v>
      </c>
      <c r="AE40" s="77" t="s">
        <v>36</v>
      </c>
      <c r="AF40" s="77" t="s">
        <v>106</v>
      </c>
      <c r="AG40" s="83" t="str">
        <f t="shared" si="12"/>
        <v>Alta</v>
      </c>
      <c r="AH40" s="68">
        <f t="shared" si="23"/>
        <v>0.7</v>
      </c>
      <c r="AI40" s="83" t="str">
        <f t="shared" si="14"/>
        <v>Catastrófico</v>
      </c>
      <c r="AJ40" s="68">
        <f t="shared" si="24"/>
        <v>1</v>
      </c>
      <c r="AK40" s="73" t="str">
        <f t="shared" si="25"/>
        <v>Extremo</v>
      </c>
      <c r="AL40" s="73" t="s">
        <v>38</v>
      </c>
      <c r="AM40" s="84"/>
    </row>
    <row r="41" spans="1:39" ht="197.25" customHeight="1" x14ac:dyDescent="0.2">
      <c r="A41" s="72" t="s">
        <v>218</v>
      </c>
      <c r="B41" s="73">
        <v>1</v>
      </c>
      <c r="C41" s="72" t="s">
        <v>329</v>
      </c>
      <c r="D41" s="72" t="s">
        <v>125</v>
      </c>
      <c r="E41" s="72" t="s">
        <v>309</v>
      </c>
      <c r="F41" s="72" t="s">
        <v>330</v>
      </c>
      <c r="G41" s="72" t="s">
        <v>266</v>
      </c>
      <c r="H41" s="72"/>
      <c r="I41" s="72" t="s">
        <v>156</v>
      </c>
      <c r="J41" s="72" t="s">
        <v>332</v>
      </c>
      <c r="K41" s="74">
        <v>1</v>
      </c>
      <c r="L41" s="72" t="str">
        <f t="shared" si="17"/>
        <v>Muy alta</v>
      </c>
      <c r="M41" s="74">
        <v>1</v>
      </c>
      <c r="N41" s="73" t="str">
        <f t="shared" si="5"/>
        <v>Catastrófico</v>
      </c>
      <c r="O41" s="75" t="str">
        <f t="shared" si="18"/>
        <v>Extremo</v>
      </c>
      <c r="P41" s="76"/>
      <c r="Q41" s="77"/>
      <c r="R41" s="78"/>
      <c r="S41" s="79"/>
      <c r="T41" s="80"/>
      <c r="U41" s="80"/>
      <c r="V41" s="79"/>
      <c r="W41" s="77" t="str">
        <f t="shared" si="19"/>
        <v>X</v>
      </c>
      <c r="X41" s="77" t="str">
        <f t="shared" si="8"/>
        <v xml:space="preserve"> </v>
      </c>
      <c r="Y41" s="77" t="s">
        <v>89</v>
      </c>
      <c r="Z41" s="81">
        <f t="shared" si="20"/>
        <v>0.15</v>
      </c>
      <c r="AA41" s="77" t="s">
        <v>34</v>
      </c>
      <c r="AB41" s="81">
        <f t="shared" si="21"/>
        <v>0.15</v>
      </c>
      <c r="AC41" s="82">
        <f t="shared" si="22"/>
        <v>0.3</v>
      </c>
      <c r="AD41" s="77" t="s">
        <v>105</v>
      </c>
      <c r="AE41" s="77" t="s">
        <v>36</v>
      </c>
      <c r="AF41" s="77" t="s">
        <v>106</v>
      </c>
      <c r="AG41" s="83" t="str">
        <f t="shared" si="12"/>
        <v>Alta</v>
      </c>
      <c r="AH41" s="68">
        <f t="shared" si="23"/>
        <v>0.7</v>
      </c>
      <c r="AI41" s="83" t="str">
        <f t="shared" si="14"/>
        <v>Catastrófico</v>
      </c>
      <c r="AJ41" s="68">
        <f t="shared" si="24"/>
        <v>1</v>
      </c>
      <c r="AK41" s="73" t="str">
        <f t="shared" si="25"/>
        <v>Extremo</v>
      </c>
      <c r="AL41" s="73" t="s">
        <v>38</v>
      </c>
      <c r="AM41" s="84"/>
    </row>
    <row r="42" spans="1:39" ht="197.25" customHeight="1" x14ac:dyDescent="0.2">
      <c r="A42" s="72" t="s">
        <v>218</v>
      </c>
      <c r="B42" s="73">
        <v>1</v>
      </c>
      <c r="C42" s="72" t="s">
        <v>329</v>
      </c>
      <c r="D42" s="72" t="s">
        <v>125</v>
      </c>
      <c r="E42" s="72" t="s">
        <v>309</v>
      </c>
      <c r="F42" s="72" t="s">
        <v>330</v>
      </c>
      <c r="G42" s="72" t="s">
        <v>266</v>
      </c>
      <c r="H42" s="72"/>
      <c r="I42" s="72" t="s">
        <v>156</v>
      </c>
      <c r="J42" s="72" t="s">
        <v>332</v>
      </c>
      <c r="K42" s="74">
        <v>1</v>
      </c>
      <c r="L42" s="72" t="str">
        <f t="shared" si="17"/>
        <v>Muy alta</v>
      </c>
      <c r="M42" s="74">
        <v>1</v>
      </c>
      <c r="N42" s="73" t="str">
        <f t="shared" si="5"/>
        <v>Catastrófico</v>
      </c>
      <c r="O42" s="75" t="str">
        <f t="shared" si="18"/>
        <v>Extremo</v>
      </c>
      <c r="P42" s="76"/>
      <c r="Q42" s="77"/>
      <c r="R42" s="78"/>
      <c r="S42" s="79"/>
      <c r="T42" s="80"/>
      <c r="U42" s="80"/>
      <c r="V42" s="79"/>
      <c r="W42" s="77" t="str">
        <f t="shared" si="19"/>
        <v>X</v>
      </c>
      <c r="X42" s="77" t="str">
        <f t="shared" si="8"/>
        <v xml:space="preserve"> </v>
      </c>
      <c r="Y42" s="77" t="s">
        <v>89</v>
      </c>
      <c r="Z42" s="81">
        <f t="shared" si="20"/>
        <v>0.15</v>
      </c>
      <c r="AA42" s="77" t="s">
        <v>34</v>
      </c>
      <c r="AB42" s="81">
        <f t="shared" si="21"/>
        <v>0.15</v>
      </c>
      <c r="AC42" s="82">
        <f t="shared" si="22"/>
        <v>0.3</v>
      </c>
      <c r="AD42" s="77" t="s">
        <v>105</v>
      </c>
      <c r="AE42" s="77" t="s">
        <v>36</v>
      </c>
      <c r="AF42" s="77" t="s">
        <v>106</v>
      </c>
      <c r="AG42" s="83" t="str">
        <f t="shared" si="12"/>
        <v>Alta</v>
      </c>
      <c r="AH42" s="68">
        <f t="shared" si="23"/>
        <v>0.7</v>
      </c>
      <c r="AI42" s="83" t="str">
        <f t="shared" si="14"/>
        <v>Catastrófico</v>
      </c>
      <c r="AJ42" s="68">
        <f t="shared" si="24"/>
        <v>1</v>
      </c>
      <c r="AK42" s="73" t="str">
        <f t="shared" si="25"/>
        <v>Extremo</v>
      </c>
      <c r="AL42" s="73" t="s">
        <v>38</v>
      </c>
      <c r="AM42" s="84"/>
    </row>
    <row r="43" spans="1:39" ht="197.25" customHeight="1" x14ac:dyDescent="0.2">
      <c r="A43" s="72" t="s">
        <v>218</v>
      </c>
      <c r="B43" s="73">
        <v>1</v>
      </c>
      <c r="C43" s="72" t="s">
        <v>329</v>
      </c>
      <c r="D43" s="72" t="s">
        <v>125</v>
      </c>
      <c r="E43" s="72" t="s">
        <v>309</v>
      </c>
      <c r="F43" s="72" t="s">
        <v>330</v>
      </c>
      <c r="G43" s="72" t="s">
        <v>266</v>
      </c>
      <c r="H43" s="72"/>
      <c r="I43" s="72" t="s">
        <v>156</v>
      </c>
      <c r="J43" s="72" t="s">
        <v>332</v>
      </c>
      <c r="K43" s="74">
        <v>1</v>
      </c>
      <c r="L43" s="72" t="str">
        <f t="shared" si="17"/>
        <v>Muy alta</v>
      </c>
      <c r="M43" s="74">
        <v>1</v>
      </c>
      <c r="N43" s="73" t="str">
        <f t="shared" si="5"/>
        <v>Catastrófico</v>
      </c>
      <c r="O43" s="75" t="str">
        <f t="shared" si="18"/>
        <v>Extremo</v>
      </c>
      <c r="P43" s="76"/>
      <c r="Q43" s="77"/>
      <c r="R43" s="78"/>
      <c r="S43" s="79"/>
      <c r="T43" s="80"/>
      <c r="U43" s="80"/>
      <c r="V43" s="79"/>
      <c r="W43" s="77" t="str">
        <f t="shared" si="19"/>
        <v>X</v>
      </c>
      <c r="X43" s="77" t="str">
        <f t="shared" si="8"/>
        <v xml:space="preserve"> </v>
      </c>
      <c r="Y43" s="77" t="s">
        <v>89</v>
      </c>
      <c r="Z43" s="81">
        <f t="shared" si="20"/>
        <v>0.15</v>
      </c>
      <c r="AA43" s="77" t="s">
        <v>34</v>
      </c>
      <c r="AB43" s="81">
        <f t="shared" si="21"/>
        <v>0.15</v>
      </c>
      <c r="AC43" s="82">
        <f t="shared" si="22"/>
        <v>0.3</v>
      </c>
      <c r="AD43" s="77" t="s">
        <v>105</v>
      </c>
      <c r="AE43" s="77" t="s">
        <v>36</v>
      </c>
      <c r="AF43" s="77" t="s">
        <v>106</v>
      </c>
      <c r="AG43" s="83" t="str">
        <f t="shared" si="12"/>
        <v>Alta</v>
      </c>
      <c r="AH43" s="68">
        <f t="shared" si="23"/>
        <v>0.7</v>
      </c>
      <c r="AI43" s="83" t="str">
        <f t="shared" si="14"/>
        <v>Catastrófico</v>
      </c>
      <c r="AJ43" s="68">
        <f t="shared" si="24"/>
        <v>1</v>
      </c>
      <c r="AK43" s="73" t="str">
        <f t="shared" si="25"/>
        <v>Extremo</v>
      </c>
      <c r="AL43" s="73" t="s">
        <v>38</v>
      </c>
      <c r="AM43" s="84"/>
    </row>
    <row r="44" spans="1:39" ht="197.25" customHeight="1" x14ac:dyDescent="0.2">
      <c r="A44" s="72" t="s">
        <v>218</v>
      </c>
      <c r="B44" s="73">
        <v>1</v>
      </c>
      <c r="C44" s="72" t="s">
        <v>329</v>
      </c>
      <c r="D44" s="72" t="s">
        <v>125</v>
      </c>
      <c r="E44" s="72" t="s">
        <v>309</v>
      </c>
      <c r="F44" s="72" t="s">
        <v>330</v>
      </c>
      <c r="G44" s="72" t="s">
        <v>266</v>
      </c>
      <c r="H44" s="72"/>
      <c r="I44" s="72" t="s">
        <v>156</v>
      </c>
      <c r="J44" s="72" t="s">
        <v>332</v>
      </c>
      <c r="K44" s="74">
        <v>1</v>
      </c>
      <c r="L44" s="72" t="str">
        <f t="shared" si="17"/>
        <v>Muy alta</v>
      </c>
      <c r="M44" s="74">
        <v>1</v>
      </c>
      <c r="N44" s="73" t="str">
        <f t="shared" si="5"/>
        <v>Catastrófico</v>
      </c>
      <c r="O44" s="75" t="str">
        <f t="shared" si="18"/>
        <v>Extremo</v>
      </c>
      <c r="P44" s="76"/>
      <c r="Q44" s="77"/>
      <c r="R44" s="78"/>
      <c r="S44" s="79"/>
      <c r="T44" s="80"/>
      <c r="U44" s="80"/>
      <c r="V44" s="79"/>
      <c r="W44" s="77" t="str">
        <f t="shared" si="19"/>
        <v>X</v>
      </c>
      <c r="X44" s="77" t="str">
        <f t="shared" si="8"/>
        <v xml:space="preserve"> </v>
      </c>
      <c r="Y44" s="77" t="s">
        <v>89</v>
      </c>
      <c r="Z44" s="81">
        <f t="shared" si="20"/>
        <v>0.15</v>
      </c>
      <c r="AA44" s="77" t="s">
        <v>34</v>
      </c>
      <c r="AB44" s="81">
        <f t="shared" si="21"/>
        <v>0.15</v>
      </c>
      <c r="AC44" s="82">
        <f t="shared" si="22"/>
        <v>0.3</v>
      </c>
      <c r="AD44" s="77" t="s">
        <v>105</v>
      </c>
      <c r="AE44" s="77" t="s">
        <v>36</v>
      </c>
      <c r="AF44" s="77" t="s">
        <v>106</v>
      </c>
      <c r="AG44" s="83" t="str">
        <f t="shared" si="12"/>
        <v>Alta</v>
      </c>
      <c r="AH44" s="68">
        <f t="shared" si="23"/>
        <v>0.7</v>
      </c>
      <c r="AI44" s="83" t="str">
        <f t="shared" si="14"/>
        <v>Catastrófico</v>
      </c>
      <c r="AJ44" s="68">
        <f t="shared" si="24"/>
        <v>1</v>
      </c>
      <c r="AK44" s="73" t="str">
        <f t="shared" si="25"/>
        <v>Extremo</v>
      </c>
      <c r="AL44" s="73" t="s">
        <v>38</v>
      </c>
      <c r="AM44" s="84"/>
    </row>
    <row r="45" spans="1:39" ht="197.25" customHeight="1" x14ac:dyDescent="0.2">
      <c r="A45" s="72" t="s">
        <v>218</v>
      </c>
      <c r="B45" s="73">
        <v>1</v>
      </c>
      <c r="C45" s="72" t="s">
        <v>329</v>
      </c>
      <c r="D45" s="72" t="s">
        <v>125</v>
      </c>
      <c r="E45" s="72" t="s">
        <v>309</v>
      </c>
      <c r="F45" s="72" t="s">
        <v>330</v>
      </c>
      <c r="G45" s="72" t="s">
        <v>266</v>
      </c>
      <c r="H45" s="72"/>
      <c r="I45" s="72" t="s">
        <v>156</v>
      </c>
      <c r="J45" s="72" t="s">
        <v>332</v>
      </c>
      <c r="K45" s="74">
        <v>1</v>
      </c>
      <c r="L45" s="72" t="str">
        <f t="shared" si="17"/>
        <v>Muy alta</v>
      </c>
      <c r="M45" s="74">
        <v>1</v>
      </c>
      <c r="N45" s="73" t="str">
        <f t="shared" si="5"/>
        <v>Catastrófico</v>
      </c>
      <c r="O45" s="75" t="str">
        <f t="shared" si="18"/>
        <v>Extremo</v>
      </c>
      <c r="P45" s="76"/>
      <c r="Q45" s="77"/>
      <c r="R45" s="78"/>
      <c r="S45" s="79"/>
      <c r="T45" s="80"/>
      <c r="U45" s="80"/>
      <c r="V45" s="79"/>
      <c r="W45" s="77" t="str">
        <f t="shared" si="19"/>
        <v>X</v>
      </c>
      <c r="X45" s="77" t="str">
        <f t="shared" si="8"/>
        <v xml:space="preserve"> </v>
      </c>
      <c r="Y45" s="77" t="s">
        <v>89</v>
      </c>
      <c r="Z45" s="81">
        <f t="shared" si="20"/>
        <v>0.15</v>
      </c>
      <c r="AA45" s="77" t="s">
        <v>34</v>
      </c>
      <c r="AB45" s="81">
        <f t="shared" si="21"/>
        <v>0.15</v>
      </c>
      <c r="AC45" s="82">
        <f t="shared" si="22"/>
        <v>0.3</v>
      </c>
      <c r="AD45" s="77" t="s">
        <v>105</v>
      </c>
      <c r="AE45" s="77" t="s">
        <v>36</v>
      </c>
      <c r="AF45" s="77" t="s">
        <v>106</v>
      </c>
      <c r="AG45" s="83" t="str">
        <f t="shared" si="12"/>
        <v>Alta</v>
      </c>
      <c r="AH45" s="68">
        <f t="shared" si="23"/>
        <v>0.7</v>
      </c>
      <c r="AI45" s="83" t="str">
        <f t="shared" si="14"/>
        <v>Catastrófico</v>
      </c>
      <c r="AJ45" s="68">
        <f t="shared" si="24"/>
        <v>1</v>
      </c>
      <c r="AK45" s="73" t="str">
        <f t="shared" si="25"/>
        <v>Extremo</v>
      </c>
      <c r="AL45" s="73" t="s">
        <v>38</v>
      </c>
      <c r="AM45" s="84"/>
    </row>
    <row r="46" spans="1:39" ht="197.25" customHeight="1" x14ac:dyDescent="0.2">
      <c r="A46" s="72" t="s">
        <v>218</v>
      </c>
      <c r="B46" s="73">
        <v>1</v>
      </c>
      <c r="C46" s="72" t="s">
        <v>329</v>
      </c>
      <c r="D46" s="72" t="s">
        <v>125</v>
      </c>
      <c r="E46" s="72" t="s">
        <v>309</v>
      </c>
      <c r="F46" s="72" t="s">
        <v>330</v>
      </c>
      <c r="G46" s="72" t="s">
        <v>266</v>
      </c>
      <c r="H46" s="72"/>
      <c r="I46" s="72" t="s">
        <v>156</v>
      </c>
      <c r="J46" s="72" t="s">
        <v>332</v>
      </c>
      <c r="K46" s="74">
        <v>1</v>
      </c>
      <c r="L46" s="72" t="str">
        <f t="shared" si="17"/>
        <v>Muy alta</v>
      </c>
      <c r="M46" s="74">
        <v>1</v>
      </c>
      <c r="N46" s="73" t="str">
        <f t="shared" si="5"/>
        <v>Catastrófico</v>
      </c>
      <c r="O46" s="75" t="str">
        <f t="shared" si="18"/>
        <v>Extremo</v>
      </c>
      <c r="P46" s="76"/>
      <c r="Q46" s="77"/>
      <c r="R46" s="78"/>
      <c r="S46" s="79"/>
      <c r="T46" s="80"/>
      <c r="U46" s="80"/>
      <c r="V46" s="79"/>
      <c r="W46" s="77" t="str">
        <f t="shared" si="19"/>
        <v>X</v>
      </c>
      <c r="X46" s="77" t="str">
        <f t="shared" si="8"/>
        <v xml:space="preserve"> </v>
      </c>
      <c r="Y46" s="77" t="s">
        <v>89</v>
      </c>
      <c r="Z46" s="81">
        <f t="shared" si="20"/>
        <v>0.15</v>
      </c>
      <c r="AA46" s="77" t="s">
        <v>34</v>
      </c>
      <c r="AB46" s="81">
        <f t="shared" si="21"/>
        <v>0.15</v>
      </c>
      <c r="AC46" s="82">
        <f t="shared" si="22"/>
        <v>0.3</v>
      </c>
      <c r="AD46" s="77" t="s">
        <v>105</v>
      </c>
      <c r="AE46" s="77" t="s">
        <v>36</v>
      </c>
      <c r="AF46" s="77" t="s">
        <v>106</v>
      </c>
      <c r="AG46" s="83" t="str">
        <f t="shared" si="12"/>
        <v>Alta</v>
      </c>
      <c r="AH46" s="68">
        <f t="shared" si="23"/>
        <v>0.7</v>
      </c>
      <c r="AI46" s="83" t="str">
        <f t="shared" si="14"/>
        <v>Catastrófico</v>
      </c>
      <c r="AJ46" s="68">
        <f t="shared" si="24"/>
        <v>1</v>
      </c>
      <c r="AK46" s="73" t="str">
        <f t="shared" si="25"/>
        <v>Extremo</v>
      </c>
      <c r="AL46" s="73" t="s">
        <v>38</v>
      </c>
      <c r="AM46" s="84"/>
    </row>
    <row r="47" spans="1:39" ht="197.25" customHeight="1" x14ac:dyDescent="0.2">
      <c r="A47" s="72" t="s">
        <v>218</v>
      </c>
      <c r="B47" s="73">
        <v>1</v>
      </c>
      <c r="C47" s="72" t="s">
        <v>329</v>
      </c>
      <c r="D47" s="72" t="s">
        <v>125</v>
      </c>
      <c r="E47" s="72" t="s">
        <v>309</v>
      </c>
      <c r="F47" s="72" t="s">
        <v>330</v>
      </c>
      <c r="G47" s="72" t="s">
        <v>266</v>
      </c>
      <c r="H47" s="72"/>
      <c r="I47" s="72" t="s">
        <v>156</v>
      </c>
      <c r="J47" s="72" t="s">
        <v>332</v>
      </c>
      <c r="K47" s="74">
        <v>1</v>
      </c>
      <c r="L47" s="72" t="str">
        <f t="shared" si="17"/>
        <v>Muy alta</v>
      </c>
      <c r="M47" s="74">
        <v>1</v>
      </c>
      <c r="N47" s="73" t="str">
        <f t="shared" si="5"/>
        <v>Catastrófico</v>
      </c>
      <c r="O47" s="75" t="str">
        <f t="shared" si="18"/>
        <v>Extremo</v>
      </c>
      <c r="P47" s="76"/>
      <c r="Q47" s="77"/>
      <c r="R47" s="78"/>
      <c r="S47" s="79"/>
      <c r="T47" s="80"/>
      <c r="U47" s="80"/>
      <c r="V47" s="79"/>
      <c r="W47" s="77" t="str">
        <f t="shared" si="19"/>
        <v>X</v>
      </c>
      <c r="X47" s="77" t="str">
        <f t="shared" si="8"/>
        <v xml:space="preserve"> </v>
      </c>
      <c r="Y47" s="77" t="s">
        <v>89</v>
      </c>
      <c r="Z47" s="81">
        <f t="shared" si="20"/>
        <v>0.15</v>
      </c>
      <c r="AA47" s="77" t="s">
        <v>34</v>
      </c>
      <c r="AB47" s="81">
        <f t="shared" si="21"/>
        <v>0.15</v>
      </c>
      <c r="AC47" s="82">
        <f t="shared" si="22"/>
        <v>0.3</v>
      </c>
      <c r="AD47" s="77" t="s">
        <v>105</v>
      </c>
      <c r="AE47" s="77" t="s">
        <v>36</v>
      </c>
      <c r="AF47" s="77" t="s">
        <v>106</v>
      </c>
      <c r="AG47" s="83" t="str">
        <f t="shared" si="12"/>
        <v>Alta</v>
      </c>
      <c r="AH47" s="68">
        <f t="shared" si="23"/>
        <v>0.7</v>
      </c>
      <c r="AI47" s="83" t="str">
        <f t="shared" si="14"/>
        <v>Catastrófico</v>
      </c>
      <c r="AJ47" s="68">
        <f t="shared" si="24"/>
        <v>1</v>
      </c>
      <c r="AK47" s="73" t="str">
        <f t="shared" si="25"/>
        <v>Extremo</v>
      </c>
      <c r="AL47" s="73" t="s">
        <v>38</v>
      </c>
      <c r="AM47" s="84"/>
    </row>
    <row r="48" spans="1:39" ht="197.25" customHeight="1" x14ac:dyDescent="0.2">
      <c r="A48" s="72" t="s">
        <v>218</v>
      </c>
      <c r="B48" s="73">
        <v>1</v>
      </c>
      <c r="C48" s="72" t="s">
        <v>329</v>
      </c>
      <c r="D48" s="72" t="s">
        <v>125</v>
      </c>
      <c r="E48" s="72" t="s">
        <v>309</v>
      </c>
      <c r="F48" s="72" t="s">
        <v>330</v>
      </c>
      <c r="G48" s="72" t="s">
        <v>266</v>
      </c>
      <c r="H48" s="72"/>
      <c r="I48" s="72" t="s">
        <v>156</v>
      </c>
      <c r="J48" s="72" t="s">
        <v>332</v>
      </c>
      <c r="K48" s="74">
        <v>1</v>
      </c>
      <c r="L48" s="72" t="str">
        <f t="shared" si="17"/>
        <v>Muy alta</v>
      </c>
      <c r="M48" s="74">
        <v>1</v>
      </c>
      <c r="N48" s="73" t="str">
        <f t="shared" si="5"/>
        <v>Catastrófico</v>
      </c>
      <c r="O48" s="75" t="str">
        <f t="shared" si="18"/>
        <v>Extremo</v>
      </c>
      <c r="P48" s="76"/>
      <c r="Q48" s="77"/>
      <c r="R48" s="78"/>
      <c r="S48" s="79"/>
      <c r="T48" s="80"/>
      <c r="U48" s="80"/>
      <c r="V48" s="79"/>
      <c r="W48" s="77" t="str">
        <f t="shared" si="19"/>
        <v>X</v>
      </c>
      <c r="X48" s="77" t="str">
        <f t="shared" si="8"/>
        <v xml:space="preserve"> </v>
      </c>
      <c r="Y48" s="77" t="s">
        <v>89</v>
      </c>
      <c r="Z48" s="81">
        <f t="shared" si="20"/>
        <v>0.15</v>
      </c>
      <c r="AA48" s="77" t="s">
        <v>34</v>
      </c>
      <c r="AB48" s="81">
        <f t="shared" si="21"/>
        <v>0.15</v>
      </c>
      <c r="AC48" s="82">
        <f t="shared" si="22"/>
        <v>0.3</v>
      </c>
      <c r="AD48" s="77" t="s">
        <v>105</v>
      </c>
      <c r="AE48" s="77" t="s">
        <v>36</v>
      </c>
      <c r="AF48" s="77" t="s">
        <v>106</v>
      </c>
      <c r="AG48" s="83" t="str">
        <f t="shared" si="12"/>
        <v>Alta</v>
      </c>
      <c r="AH48" s="68">
        <f t="shared" si="23"/>
        <v>0.7</v>
      </c>
      <c r="AI48" s="83" t="str">
        <f t="shared" si="14"/>
        <v>Catastrófico</v>
      </c>
      <c r="AJ48" s="68">
        <f t="shared" si="24"/>
        <v>1</v>
      </c>
      <c r="AK48" s="73" t="str">
        <f t="shared" si="25"/>
        <v>Extremo</v>
      </c>
      <c r="AL48" s="73" t="s">
        <v>38</v>
      </c>
      <c r="AM48" s="84"/>
    </row>
    <row r="49" spans="1:39" ht="197.25" customHeight="1" x14ac:dyDescent="0.2">
      <c r="A49" s="72" t="s">
        <v>218</v>
      </c>
      <c r="B49" s="73">
        <v>1</v>
      </c>
      <c r="C49" s="72" t="s">
        <v>329</v>
      </c>
      <c r="D49" s="72" t="s">
        <v>125</v>
      </c>
      <c r="E49" s="72" t="s">
        <v>309</v>
      </c>
      <c r="F49" s="72" t="s">
        <v>330</v>
      </c>
      <c r="G49" s="72" t="s">
        <v>266</v>
      </c>
      <c r="H49" s="72"/>
      <c r="I49" s="72" t="s">
        <v>156</v>
      </c>
      <c r="J49" s="72" t="s">
        <v>332</v>
      </c>
      <c r="K49" s="74">
        <v>1</v>
      </c>
      <c r="L49" s="72" t="str">
        <f t="shared" si="17"/>
        <v>Muy alta</v>
      </c>
      <c r="M49" s="74">
        <v>1</v>
      </c>
      <c r="N49" s="73" t="str">
        <f t="shared" si="5"/>
        <v>Catastrófico</v>
      </c>
      <c r="O49" s="75" t="str">
        <f t="shared" si="18"/>
        <v>Extremo</v>
      </c>
      <c r="P49" s="76"/>
      <c r="Q49" s="77"/>
      <c r="R49" s="78"/>
      <c r="S49" s="79"/>
      <c r="T49" s="80"/>
      <c r="U49" s="80"/>
      <c r="V49" s="79"/>
      <c r="W49" s="77" t="str">
        <f t="shared" si="19"/>
        <v>X</v>
      </c>
      <c r="X49" s="77" t="str">
        <f t="shared" si="8"/>
        <v xml:space="preserve"> </v>
      </c>
      <c r="Y49" s="77" t="s">
        <v>89</v>
      </c>
      <c r="Z49" s="81">
        <f t="shared" si="20"/>
        <v>0.15</v>
      </c>
      <c r="AA49" s="77" t="s">
        <v>34</v>
      </c>
      <c r="AB49" s="81">
        <f t="shared" si="21"/>
        <v>0.15</v>
      </c>
      <c r="AC49" s="82">
        <f t="shared" si="22"/>
        <v>0.3</v>
      </c>
      <c r="AD49" s="77" t="s">
        <v>105</v>
      </c>
      <c r="AE49" s="77" t="s">
        <v>36</v>
      </c>
      <c r="AF49" s="77" t="s">
        <v>106</v>
      </c>
      <c r="AG49" s="83" t="str">
        <f t="shared" si="12"/>
        <v>Alta</v>
      </c>
      <c r="AH49" s="68">
        <f t="shared" si="23"/>
        <v>0.7</v>
      </c>
      <c r="AI49" s="83" t="str">
        <f t="shared" si="14"/>
        <v>Catastrófico</v>
      </c>
      <c r="AJ49" s="68">
        <f t="shared" si="24"/>
        <v>1</v>
      </c>
      <c r="AK49" s="73" t="str">
        <f t="shared" si="25"/>
        <v>Extremo</v>
      </c>
      <c r="AL49" s="73" t="s">
        <v>38</v>
      </c>
      <c r="AM49" s="84"/>
    </row>
    <row r="50" spans="1:39" ht="197.25" customHeight="1" x14ac:dyDescent="0.2">
      <c r="A50" s="72" t="s">
        <v>218</v>
      </c>
      <c r="B50" s="73">
        <v>1</v>
      </c>
      <c r="C50" s="72" t="s">
        <v>329</v>
      </c>
      <c r="D50" s="72" t="s">
        <v>125</v>
      </c>
      <c r="E50" s="72" t="s">
        <v>309</v>
      </c>
      <c r="F50" s="72" t="s">
        <v>330</v>
      </c>
      <c r="G50" s="72" t="s">
        <v>266</v>
      </c>
      <c r="H50" s="72"/>
      <c r="I50" s="72" t="s">
        <v>156</v>
      </c>
      <c r="J50" s="72" t="s">
        <v>332</v>
      </c>
      <c r="K50" s="74">
        <v>1</v>
      </c>
      <c r="L50" s="72" t="str">
        <f t="shared" si="17"/>
        <v>Muy alta</v>
      </c>
      <c r="M50" s="74">
        <v>1</v>
      </c>
      <c r="N50" s="73" t="str">
        <f t="shared" si="5"/>
        <v>Catastrófico</v>
      </c>
      <c r="O50" s="75" t="str">
        <f t="shared" si="18"/>
        <v>Extremo</v>
      </c>
      <c r="P50" s="76"/>
      <c r="Q50" s="77"/>
      <c r="R50" s="78"/>
      <c r="S50" s="79"/>
      <c r="T50" s="80"/>
      <c r="U50" s="80"/>
      <c r="V50" s="79"/>
      <c r="W50" s="77" t="str">
        <f t="shared" si="19"/>
        <v>X</v>
      </c>
      <c r="X50" s="77" t="str">
        <f t="shared" si="8"/>
        <v xml:space="preserve"> </v>
      </c>
      <c r="Y50" s="77" t="s">
        <v>89</v>
      </c>
      <c r="Z50" s="81">
        <f t="shared" si="20"/>
        <v>0.15</v>
      </c>
      <c r="AA50" s="77" t="s">
        <v>34</v>
      </c>
      <c r="AB50" s="81">
        <f t="shared" si="21"/>
        <v>0.15</v>
      </c>
      <c r="AC50" s="82">
        <f t="shared" si="22"/>
        <v>0.3</v>
      </c>
      <c r="AD50" s="77" t="s">
        <v>105</v>
      </c>
      <c r="AE50" s="77" t="s">
        <v>36</v>
      </c>
      <c r="AF50" s="77" t="s">
        <v>106</v>
      </c>
      <c r="AG50" s="83" t="str">
        <f t="shared" si="12"/>
        <v>Alta</v>
      </c>
      <c r="AH50" s="68">
        <f t="shared" si="23"/>
        <v>0.7</v>
      </c>
      <c r="AI50" s="83" t="str">
        <f t="shared" si="14"/>
        <v>Catastrófico</v>
      </c>
      <c r="AJ50" s="68">
        <f t="shared" si="24"/>
        <v>1</v>
      </c>
      <c r="AK50" s="73" t="str">
        <f t="shared" si="25"/>
        <v>Extremo</v>
      </c>
      <c r="AL50" s="73" t="s">
        <v>38</v>
      </c>
      <c r="AM50" s="84"/>
    </row>
    <row r="51" spans="1:39" ht="197.25" customHeight="1" x14ac:dyDescent="0.2">
      <c r="A51" s="72" t="s">
        <v>218</v>
      </c>
      <c r="B51" s="73">
        <v>1</v>
      </c>
      <c r="C51" s="72" t="s">
        <v>329</v>
      </c>
      <c r="D51" s="72" t="s">
        <v>125</v>
      </c>
      <c r="E51" s="72" t="s">
        <v>309</v>
      </c>
      <c r="F51" s="72" t="s">
        <v>330</v>
      </c>
      <c r="G51" s="72" t="s">
        <v>266</v>
      </c>
      <c r="H51" s="72"/>
      <c r="I51" s="72" t="s">
        <v>156</v>
      </c>
      <c r="J51" s="72" t="s">
        <v>332</v>
      </c>
      <c r="K51" s="74">
        <v>1</v>
      </c>
      <c r="L51" s="72" t="str">
        <f t="shared" si="17"/>
        <v>Muy alta</v>
      </c>
      <c r="M51" s="74">
        <v>1</v>
      </c>
      <c r="N51" s="73" t="str">
        <f t="shared" si="5"/>
        <v>Catastrófico</v>
      </c>
      <c r="O51" s="75" t="str">
        <f t="shared" si="18"/>
        <v>Extremo</v>
      </c>
      <c r="P51" s="76"/>
      <c r="Q51" s="77"/>
      <c r="R51" s="78"/>
      <c r="S51" s="79"/>
      <c r="T51" s="80"/>
      <c r="U51" s="80"/>
      <c r="V51" s="79"/>
      <c r="W51" s="77" t="str">
        <f t="shared" si="19"/>
        <v>X</v>
      </c>
      <c r="X51" s="77" t="str">
        <f t="shared" si="8"/>
        <v xml:space="preserve"> </v>
      </c>
      <c r="Y51" s="77" t="s">
        <v>89</v>
      </c>
      <c r="Z51" s="81">
        <f t="shared" si="20"/>
        <v>0.15</v>
      </c>
      <c r="AA51" s="77" t="s">
        <v>34</v>
      </c>
      <c r="AB51" s="81">
        <f t="shared" si="21"/>
        <v>0.15</v>
      </c>
      <c r="AC51" s="82">
        <f t="shared" si="22"/>
        <v>0.3</v>
      </c>
      <c r="AD51" s="77" t="s">
        <v>105</v>
      </c>
      <c r="AE51" s="77" t="s">
        <v>36</v>
      </c>
      <c r="AF51" s="77" t="s">
        <v>106</v>
      </c>
      <c r="AG51" s="83" t="str">
        <f t="shared" si="12"/>
        <v>Alta</v>
      </c>
      <c r="AH51" s="68">
        <f t="shared" si="23"/>
        <v>0.7</v>
      </c>
      <c r="AI51" s="83" t="str">
        <f t="shared" si="14"/>
        <v>Catastrófico</v>
      </c>
      <c r="AJ51" s="68">
        <f t="shared" si="24"/>
        <v>1</v>
      </c>
      <c r="AK51" s="73" t="str">
        <f t="shared" si="25"/>
        <v>Extremo</v>
      </c>
      <c r="AL51" s="73" t="s">
        <v>38</v>
      </c>
      <c r="AM51" s="84"/>
    </row>
    <row r="52" spans="1:39" ht="197.25" customHeight="1" x14ac:dyDescent="0.2">
      <c r="A52" s="72" t="s">
        <v>218</v>
      </c>
      <c r="B52" s="73">
        <v>1</v>
      </c>
      <c r="C52" s="72" t="s">
        <v>329</v>
      </c>
      <c r="D52" s="72" t="s">
        <v>125</v>
      </c>
      <c r="E52" s="72" t="s">
        <v>309</v>
      </c>
      <c r="F52" s="72" t="s">
        <v>330</v>
      </c>
      <c r="G52" s="72" t="s">
        <v>266</v>
      </c>
      <c r="H52" s="72"/>
      <c r="I52" s="72" t="s">
        <v>156</v>
      </c>
      <c r="J52" s="72" t="s">
        <v>332</v>
      </c>
      <c r="K52" s="74">
        <v>1</v>
      </c>
      <c r="L52" s="72" t="str">
        <f t="shared" si="17"/>
        <v>Muy alta</v>
      </c>
      <c r="M52" s="74">
        <v>1</v>
      </c>
      <c r="N52" s="73" t="str">
        <f t="shared" si="5"/>
        <v>Catastrófico</v>
      </c>
      <c r="O52" s="75" t="str">
        <f t="shared" si="18"/>
        <v>Extremo</v>
      </c>
      <c r="P52" s="76"/>
      <c r="Q52" s="77"/>
      <c r="R52" s="78"/>
      <c r="S52" s="79"/>
      <c r="T52" s="80"/>
      <c r="U52" s="80"/>
      <c r="V52" s="79"/>
      <c r="W52" s="77" t="str">
        <f t="shared" si="19"/>
        <v>X</v>
      </c>
      <c r="X52" s="77" t="str">
        <f t="shared" si="8"/>
        <v xml:space="preserve"> </v>
      </c>
      <c r="Y52" s="77" t="s">
        <v>89</v>
      </c>
      <c r="Z52" s="81">
        <f t="shared" si="20"/>
        <v>0.15</v>
      </c>
      <c r="AA52" s="77" t="s">
        <v>34</v>
      </c>
      <c r="AB52" s="81">
        <f t="shared" si="21"/>
        <v>0.15</v>
      </c>
      <c r="AC52" s="82">
        <f t="shared" si="22"/>
        <v>0.3</v>
      </c>
      <c r="AD52" s="77" t="s">
        <v>105</v>
      </c>
      <c r="AE52" s="77" t="s">
        <v>36</v>
      </c>
      <c r="AF52" s="77" t="s">
        <v>106</v>
      </c>
      <c r="AG52" s="83" t="str">
        <f t="shared" si="12"/>
        <v>Alta</v>
      </c>
      <c r="AH52" s="68">
        <f t="shared" si="23"/>
        <v>0.7</v>
      </c>
      <c r="AI52" s="83" t="str">
        <f t="shared" si="14"/>
        <v>Catastrófico</v>
      </c>
      <c r="AJ52" s="68">
        <f t="shared" si="24"/>
        <v>1</v>
      </c>
      <c r="AK52" s="73" t="str">
        <f t="shared" si="25"/>
        <v>Extremo</v>
      </c>
      <c r="AL52" s="73" t="s">
        <v>38</v>
      </c>
      <c r="AM52" s="84"/>
    </row>
    <row r="53" spans="1:39" ht="197.25" customHeight="1" x14ac:dyDescent="0.2">
      <c r="A53" s="72" t="s">
        <v>218</v>
      </c>
      <c r="B53" s="73">
        <v>1</v>
      </c>
      <c r="C53" s="72" t="s">
        <v>329</v>
      </c>
      <c r="D53" s="72" t="s">
        <v>125</v>
      </c>
      <c r="E53" s="72" t="s">
        <v>309</v>
      </c>
      <c r="F53" s="72" t="s">
        <v>330</v>
      </c>
      <c r="G53" s="72" t="s">
        <v>266</v>
      </c>
      <c r="H53" s="72"/>
      <c r="I53" s="72" t="s">
        <v>156</v>
      </c>
      <c r="J53" s="72" t="s">
        <v>332</v>
      </c>
      <c r="K53" s="74">
        <v>1</v>
      </c>
      <c r="L53" s="72" t="str">
        <f t="shared" si="17"/>
        <v>Muy alta</v>
      </c>
      <c r="M53" s="74">
        <v>1</v>
      </c>
      <c r="N53" s="73" t="str">
        <f t="shared" si="5"/>
        <v>Catastrófico</v>
      </c>
      <c r="O53" s="75" t="str">
        <f t="shared" si="18"/>
        <v>Extremo</v>
      </c>
      <c r="P53" s="76"/>
      <c r="Q53" s="77"/>
      <c r="R53" s="78"/>
      <c r="S53" s="79"/>
      <c r="T53" s="80"/>
      <c r="U53" s="80"/>
      <c r="V53" s="79"/>
      <c r="W53" s="77" t="str">
        <f t="shared" si="19"/>
        <v>X</v>
      </c>
      <c r="X53" s="77" t="str">
        <f t="shared" si="8"/>
        <v xml:space="preserve"> </v>
      </c>
      <c r="Y53" s="77" t="s">
        <v>89</v>
      </c>
      <c r="Z53" s="81">
        <f t="shared" si="20"/>
        <v>0.15</v>
      </c>
      <c r="AA53" s="77" t="s">
        <v>34</v>
      </c>
      <c r="AB53" s="81">
        <f t="shared" si="21"/>
        <v>0.15</v>
      </c>
      <c r="AC53" s="82">
        <f t="shared" si="22"/>
        <v>0.3</v>
      </c>
      <c r="AD53" s="77" t="s">
        <v>105</v>
      </c>
      <c r="AE53" s="77" t="s">
        <v>36</v>
      </c>
      <c r="AF53" s="77" t="s">
        <v>106</v>
      </c>
      <c r="AG53" s="83" t="str">
        <f t="shared" si="12"/>
        <v>Alta</v>
      </c>
      <c r="AH53" s="68">
        <f t="shared" si="23"/>
        <v>0.7</v>
      </c>
      <c r="AI53" s="83" t="str">
        <f t="shared" si="14"/>
        <v>Catastrófico</v>
      </c>
      <c r="AJ53" s="68">
        <f t="shared" si="24"/>
        <v>1</v>
      </c>
      <c r="AK53" s="73" t="str">
        <f t="shared" si="25"/>
        <v>Extremo</v>
      </c>
      <c r="AL53" s="73" t="s">
        <v>38</v>
      </c>
      <c r="AM53" s="84"/>
    </row>
    <row r="54" spans="1:39" ht="197.25" customHeight="1" x14ac:dyDescent="0.2">
      <c r="A54" s="72" t="s">
        <v>218</v>
      </c>
      <c r="B54" s="73">
        <v>1</v>
      </c>
      <c r="C54" s="72" t="s">
        <v>329</v>
      </c>
      <c r="D54" s="72" t="s">
        <v>125</v>
      </c>
      <c r="E54" s="72" t="s">
        <v>309</v>
      </c>
      <c r="F54" s="72" t="s">
        <v>330</v>
      </c>
      <c r="G54" s="72" t="s">
        <v>266</v>
      </c>
      <c r="H54" s="72"/>
      <c r="I54" s="72" t="s">
        <v>156</v>
      </c>
      <c r="J54" s="72" t="s">
        <v>332</v>
      </c>
      <c r="K54" s="74">
        <v>1</v>
      </c>
      <c r="L54" s="72" t="str">
        <f t="shared" si="17"/>
        <v>Muy alta</v>
      </c>
      <c r="M54" s="74">
        <v>1</v>
      </c>
      <c r="N54" s="73" t="str">
        <f t="shared" si="5"/>
        <v>Catastrófico</v>
      </c>
      <c r="O54" s="75" t="str">
        <f t="shared" si="18"/>
        <v>Extremo</v>
      </c>
      <c r="P54" s="76"/>
      <c r="Q54" s="77"/>
      <c r="R54" s="78"/>
      <c r="S54" s="79"/>
      <c r="T54" s="80"/>
      <c r="U54" s="80"/>
      <c r="V54" s="79"/>
      <c r="W54" s="77" t="str">
        <f t="shared" si="19"/>
        <v>X</v>
      </c>
      <c r="X54" s="77" t="str">
        <f t="shared" si="8"/>
        <v xml:space="preserve"> </v>
      </c>
      <c r="Y54" s="77" t="s">
        <v>89</v>
      </c>
      <c r="Z54" s="81">
        <f t="shared" si="20"/>
        <v>0.15</v>
      </c>
      <c r="AA54" s="77" t="s">
        <v>34</v>
      </c>
      <c r="AB54" s="81">
        <f t="shared" si="21"/>
        <v>0.15</v>
      </c>
      <c r="AC54" s="82">
        <f t="shared" si="22"/>
        <v>0.3</v>
      </c>
      <c r="AD54" s="77" t="s">
        <v>105</v>
      </c>
      <c r="AE54" s="77" t="s">
        <v>36</v>
      </c>
      <c r="AF54" s="77" t="s">
        <v>106</v>
      </c>
      <c r="AG54" s="83" t="str">
        <f t="shared" si="12"/>
        <v>Alta</v>
      </c>
      <c r="AH54" s="68">
        <f t="shared" si="23"/>
        <v>0.7</v>
      </c>
      <c r="AI54" s="83" t="str">
        <f t="shared" si="14"/>
        <v>Catastrófico</v>
      </c>
      <c r="AJ54" s="68">
        <f t="shared" si="24"/>
        <v>1</v>
      </c>
      <c r="AK54" s="73" t="str">
        <f t="shared" si="25"/>
        <v>Extremo</v>
      </c>
      <c r="AL54" s="73" t="s">
        <v>38</v>
      </c>
      <c r="AM54" s="84"/>
    </row>
    <row r="55" spans="1:39" ht="197.25" customHeight="1" x14ac:dyDescent="0.2">
      <c r="A55" s="72" t="s">
        <v>218</v>
      </c>
      <c r="B55" s="73">
        <v>1</v>
      </c>
      <c r="C55" s="72" t="s">
        <v>329</v>
      </c>
      <c r="D55" s="72" t="s">
        <v>125</v>
      </c>
      <c r="E55" s="72" t="s">
        <v>309</v>
      </c>
      <c r="F55" s="72" t="s">
        <v>330</v>
      </c>
      <c r="G55" s="72" t="s">
        <v>266</v>
      </c>
      <c r="H55" s="72"/>
      <c r="I55" s="72" t="s">
        <v>156</v>
      </c>
      <c r="J55" s="72" t="s">
        <v>332</v>
      </c>
      <c r="K55" s="74">
        <v>1</v>
      </c>
      <c r="L55" s="72" t="str">
        <f t="shared" si="17"/>
        <v>Muy alta</v>
      </c>
      <c r="M55" s="74">
        <v>1</v>
      </c>
      <c r="N55" s="73" t="str">
        <f t="shared" si="5"/>
        <v>Catastrófico</v>
      </c>
      <c r="O55" s="75" t="str">
        <f t="shared" si="18"/>
        <v>Extremo</v>
      </c>
      <c r="P55" s="76"/>
      <c r="Q55" s="77"/>
      <c r="R55" s="78"/>
      <c r="S55" s="79"/>
      <c r="T55" s="80"/>
      <c r="U55" s="80"/>
      <c r="V55" s="79"/>
      <c r="W55" s="77" t="str">
        <f t="shared" si="19"/>
        <v>X</v>
      </c>
      <c r="X55" s="77" t="str">
        <f t="shared" si="8"/>
        <v xml:space="preserve"> </v>
      </c>
      <c r="Y55" s="77" t="s">
        <v>89</v>
      </c>
      <c r="Z55" s="81">
        <f t="shared" si="20"/>
        <v>0.15</v>
      </c>
      <c r="AA55" s="77" t="s">
        <v>34</v>
      </c>
      <c r="AB55" s="81">
        <f t="shared" si="21"/>
        <v>0.15</v>
      </c>
      <c r="AC55" s="82">
        <f t="shared" si="22"/>
        <v>0.3</v>
      </c>
      <c r="AD55" s="77" t="s">
        <v>105</v>
      </c>
      <c r="AE55" s="77" t="s">
        <v>36</v>
      </c>
      <c r="AF55" s="77" t="s">
        <v>106</v>
      </c>
      <c r="AG55" s="83" t="str">
        <f t="shared" si="12"/>
        <v>Alta</v>
      </c>
      <c r="AH55" s="68">
        <f t="shared" si="23"/>
        <v>0.7</v>
      </c>
      <c r="AI55" s="83" t="str">
        <f t="shared" si="14"/>
        <v>Catastrófico</v>
      </c>
      <c r="AJ55" s="68">
        <f t="shared" si="24"/>
        <v>1</v>
      </c>
      <c r="AK55" s="73" t="str">
        <f t="shared" si="25"/>
        <v>Extremo</v>
      </c>
      <c r="AL55" s="73" t="s">
        <v>38</v>
      </c>
      <c r="AM55" s="84"/>
    </row>
    <row r="56" spans="1:39" ht="197.25" customHeight="1" x14ac:dyDescent="0.2">
      <c r="A56" s="72" t="s">
        <v>218</v>
      </c>
      <c r="B56" s="73">
        <v>1</v>
      </c>
      <c r="C56" s="72" t="s">
        <v>329</v>
      </c>
      <c r="D56" s="72" t="s">
        <v>125</v>
      </c>
      <c r="E56" s="72" t="s">
        <v>309</v>
      </c>
      <c r="F56" s="72" t="s">
        <v>330</v>
      </c>
      <c r="G56" s="72" t="s">
        <v>266</v>
      </c>
      <c r="H56" s="72"/>
      <c r="I56" s="72" t="s">
        <v>156</v>
      </c>
      <c r="J56" s="72" t="s">
        <v>332</v>
      </c>
      <c r="K56" s="74">
        <v>1</v>
      </c>
      <c r="L56" s="72" t="str">
        <f t="shared" si="17"/>
        <v>Muy alta</v>
      </c>
      <c r="M56" s="74">
        <v>1</v>
      </c>
      <c r="N56" s="73" t="str">
        <f t="shared" si="5"/>
        <v>Catastrófico</v>
      </c>
      <c r="O56" s="75" t="str">
        <f t="shared" si="18"/>
        <v>Extremo</v>
      </c>
      <c r="P56" s="76"/>
      <c r="Q56" s="77"/>
      <c r="R56" s="78"/>
      <c r="S56" s="79"/>
      <c r="T56" s="80"/>
      <c r="U56" s="80"/>
      <c r="V56" s="79"/>
      <c r="W56" s="77" t="str">
        <f t="shared" si="19"/>
        <v>X</v>
      </c>
      <c r="X56" s="77" t="str">
        <f t="shared" si="8"/>
        <v xml:space="preserve"> </v>
      </c>
      <c r="Y56" s="77" t="s">
        <v>89</v>
      </c>
      <c r="Z56" s="81">
        <f t="shared" si="20"/>
        <v>0.15</v>
      </c>
      <c r="AA56" s="77" t="s">
        <v>34</v>
      </c>
      <c r="AB56" s="81">
        <f t="shared" si="21"/>
        <v>0.15</v>
      </c>
      <c r="AC56" s="82">
        <f t="shared" si="22"/>
        <v>0.3</v>
      </c>
      <c r="AD56" s="77" t="s">
        <v>105</v>
      </c>
      <c r="AE56" s="77" t="s">
        <v>36</v>
      </c>
      <c r="AF56" s="77" t="s">
        <v>106</v>
      </c>
      <c r="AG56" s="83" t="str">
        <f t="shared" si="12"/>
        <v>Alta</v>
      </c>
      <c r="AH56" s="68">
        <f t="shared" si="23"/>
        <v>0.7</v>
      </c>
      <c r="AI56" s="83" t="str">
        <f t="shared" si="14"/>
        <v>Catastrófico</v>
      </c>
      <c r="AJ56" s="68">
        <f t="shared" si="24"/>
        <v>1</v>
      </c>
      <c r="AK56" s="73" t="str">
        <f t="shared" si="25"/>
        <v>Extremo</v>
      </c>
      <c r="AL56" s="73" t="s">
        <v>38</v>
      </c>
      <c r="AM56" s="84"/>
    </row>
    <row r="57" spans="1:39" ht="197.25" customHeight="1" x14ac:dyDescent="0.2">
      <c r="A57" s="72" t="s">
        <v>218</v>
      </c>
      <c r="B57" s="73">
        <v>1</v>
      </c>
      <c r="C57" s="72" t="s">
        <v>329</v>
      </c>
      <c r="D57" s="72" t="s">
        <v>125</v>
      </c>
      <c r="E57" s="72" t="s">
        <v>309</v>
      </c>
      <c r="F57" s="72" t="s">
        <v>330</v>
      </c>
      <c r="G57" s="72" t="s">
        <v>266</v>
      </c>
      <c r="H57" s="72"/>
      <c r="I57" s="72" t="s">
        <v>156</v>
      </c>
      <c r="J57" s="72" t="s">
        <v>332</v>
      </c>
      <c r="K57" s="74">
        <v>1</v>
      </c>
      <c r="L57" s="72" t="str">
        <f t="shared" si="17"/>
        <v>Muy alta</v>
      </c>
      <c r="M57" s="74">
        <v>1</v>
      </c>
      <c r="N57" s="73" t="str">
        <f t="shared" si="5"/>
        <v>Catastrófico</v>
      </c>
      <c r="O57" s="75" t="str">
        <f t="shared" si="18"/>
        <v>Extremo</v>
      </c>
      <c r="P57" s="76"/>
      <c r="Q57" s="77"/>
      <c r="R57" s="78"/>
      <c r="S57" s="79"/>
      <c r="T57" s="80"/>
      <c r="U57" s="80"/>
      <c r="V57" s="79"/>
      <c r="W57" s="77" t="str">
        <f t="shared" si="19"/>
        <v>X</v>
      </c>
      <c r="X57" s="77" t="str">
        <f t="shared" si="8"/>
        <v xml:space="preserve"> </v>
      </c>
      <c r="Y57" s="77" t="s">
        <v>89</v>
      </c>
      <c r="Z57" s="81">
        <f t="shared" si="20"/>
        <v>0.15</v>
      </c>
      <c r="AA57" s="77" t="s">
        <v>34</v>
      </c>
      <c r="AB57" s="81">
        <f t="shared" si="21"/>
        <v>0.15</v>
      </c>
      <c r="AC57" s="82">
        <f t="shared" si="22"/>
        <v>0.3</v>
      </c>
      <c r="AD57" s="77" t="s">
        <v>105</v>
      </c>
      <c r="AE57" s="77" t="s">
        <v>36</v>
      </c>
      <c r="AF57" s="77" t="s">
        <v>106</v>
      </c>
      <c r="AG57" s="83" t="str">
        <f t="shared" si="12"/>
        <v>Alta</v>
      </c>
      <c r="AH57" s="68">
        <f t="shared" si="23"/>
        <v>0.7</v>
      </c>
      <c r="AI57" s="83" t="str">
        <f t="shared" si="14"/>
        <v>Catastrófico</v>
      </c>
      <c r="AJ57" s="68">
        <f t="shared" si="24"/>
        <v>1</v>
      </c>
      <c r="AK57" s="73" t="str">
        <f t="shared" si="25"/>
        <v>Extremo</v>
      </c>
      <c r="AL57" s="73" t="s">
        <v>38</v>
      </c>
      <c r="AM57" s="84"/>
    </row>
    <row r="58" spans="1:39" ht="197.25" customHeight="1" x14ac:dyDescent="0.2">
      <c r="A58" s="72" t="s">
        <v>218</v>
      </c>
      <c r="B58" s="73">
        <v>1</v>
      </c>
      <c r="C58" s="72" t="s">
        <v>329</v>
      </c>
      <c r="D58" s="72" t="s">
        <v>125</v>
      </c>
      <c r="E58" s="72" t="s">
        <v>309</v>
      </c>
      <c r="F58" s="72" t="s">
        <v>330</v>
      </c>
      <c r="G58" s="72" t="s">
        <v>266</v>
      </c>
      <c r="H58" s="72"/>
      <c r="I58" s="72" t="s">
        <v>156</v>
      </c>
      <c r="J58" s="72" t="s">
        <v>332</v>
      </c>
      <c r="K58" s="74">
        <v>1</v>
      </c>
      <c r="L58" s="72" t="str">
        <f t="shared" si="17"/>
        <v>Muy alta</v>
      </c>
      <c r="M58" s="74">
        <v>1</v>
      </c>
      <c r="N58" s="73" t="str">
        <f t="shared" si="5"/>
        <v>Catastrófico</v>
      </c>
      <c r="O58" s="75" t="str">
        <f t="shared" si="18"/>
        <v>Extremo</v>
      </c>
      <c r="P58" s="76"/>
      <c r="Q58" s="77"/>
      <c r="R58" s="78"/>
      <c r="S58" s="79"/>
      <c r="T58" s="80"/>
      <c r="U58" s="80"/>
      <c r="V58" s="79"/>
      <c r="W58" s="77" t="str">
        <f t="shared" si="19"/>
        <v>X</v>
      </c>
      <c r="X58" s="77" t="str">
        <f t="shared" si="8"/>
        <v xml:space="preserve"> </v>
      </c>
      <c r="Y58" s="77" t="s">
        <v>89</v>
      </c>
      <c r="Z58" s="81">
        <f t="shared" si="20"/>
        <v>0.15</v>
      </c>
      <c r="AA58" s="77" t="s">
        <v>34</v>
      </c>
      <c r="AB58" s="81">
        <f t="shared" si="21"/>
        <v>0.15</v>
      </c>
      <c r="AC58" s="82">
        <f t="shared" si="22"/>
        <v>0.3</v>
      </c>
      <c r="AD58" s="77" t="s">
        <v>105</v>
      </c>
      <c r="AE58" s="77" t="s">
        <v>36</v>
      </c>
      <c r="AF58" s="77" t="s">
        <v>106</v>
      </c>
      <c r="AG58" s="83" t="str">
        <f t="shared" si="12"/>
        <v>Alta</v>
      </c>
      <c r="AH58" s="68">
        <f t="shared" si="23"/>
        <v>0.7</v>
      </c>
      <c r="AI58" s="83" t="str">
        <f t="shared" si="14"/>
        <v>Catastrófico</v>
      </c>
      <c r="AJ58" s="68">
        <f t="shared" si="24"/>
        <v>1</v>
      </c>
      <c r="AK58" s="73" t="str">
        <f t="shared" si="25"/>
        <v>Extremo</v>
      </c>
      <c r="AL58" s="73" t="s">
        <v>38</v>
      </c>
      <c r="AM58" s="84"/>
    </row>
    <row r="59" spans="1:39" ht="197.25" customHeight="1" x14ac:dyDescent="0.2">
      <c r="A59" s="72" t="s">
        <v>218</v>
      </c>
      <c r="B59" s="73">
        <v>1</v>
      </c>
      <c r="C59" s="72" t="s">
        <v>329</v>
      </c>
      <c r="D59" s="72" t="s">
        <v>125</v>
      </c>
      <c r="E59" s="72" t="s">
        <v>309</v>
      </c>
      <c r="F59" s="72" t="s">
        <v>330</v>
      </c>
      <c r="G59" s="72" t="s">
        <v>266</v>
      </c>
      <c r="H59" s="72"/>
      <c r="I59" s="72" t="s">
        <v>156</v>
      </c>
      <c r="J59" s="72" t="s">
        <v>332</v>
      </c>
      <c r="K59" s="74">
        <v>1</v>
      </c>
      <c r="L59" s="72" t="str">
        <f t="shared" si="17"/>
        <v>Muy alta</v>
      </c>
      <c r="M59" s="74">
        <v>1</v>
      </c>
      <c r="N59" s="73" t="str">
        <f t="shared" si="5"/>
        <v>Catastrófico</v>
      </c>
      <c r="O59" s="75" t="str">
        <f t="shared" si="18"/>
        <v>Extremo</v>
      </c>
      <c r="P59" s="76"/>
      <c r="Q59" s="77"/>
      <c r="R59" s="78"/>
      <c r="S59" s="79"/>
      <c r="T59" s="80"/>
      <c r="U59" s="80"/>
      <c r="V59" s="79"/>
      <c r="W59" s="77" t="str">
        <f t="shared" si="19"/>
        <v>X</v>
      </c>
      <c r="X59" s="77" t="str">
        <f t="shared" si="8"/>
        <v xml:space="preserve"> </v>
      </c>
      <c r="Y59" s="77" t="s">
        <v>89</v>
      </c>
      <c r="Z59" s="81">
        <f t="shared" si="20"/>
        <v>0.15</v>
      </c>
      <c r="AA59" s="77" t="s">
        <v>34</v>
      </c>
      <c r="AB59" s="81">
        <f t="shared" si="21"/>
        <v>0.15</v>
      </c>
      <c r="AC59" s="82">
        <f t="shared" si="22"/>
        <v>0.3</v>
      </c>
      <c r="AD59" s="77" t="s">
        <v>105</v>
      </c>
      <c r="AE59" s="77" t="s">
        <v>36</v>
      </c>
      <c r="AF59" s="77" t="s">
        <v>106</v>
      </c>
      <c r="AG59" s="83" t="str">
        <f t="shared" si="12"/>
        <v>Alta</v>
      </c>
      <c r="AH59" s="68">
        <f t="shared" si="23"/>
        <v>0.7</v>
      </c>
      <c r="AI59" s="83" t="str">
        <f t="shared" si="14"/>
        <v>Catastrófico</v>
      </c>
      <c r="AJ59" s="68">
        <f t="shared" si="24"/>
        <v>1</v>
      </c>
      <c r="AK59" s="73" t="str">
        <f t="shared" si="25"/>
        <v>Extremo</v>
      </c>
      <c r="AL59" s="73" t="s">
        <v>38</v>
      </c>
      <c r="AM59" s="84"/>
    </row>
    <row r="60" spans="1:39" ht="197.25" customHeight="1" x14ac:dyDescent="0.2">
      <c r="A60" s="72" t="s">
        <v>218</v>
      </c>
      <c r="B60" s="73">
        <v>1</v>
      </c>
      <c r="C60" s="72" t="s">
        <v>329</v>
      </c>
      <c r="D60" s="72" t="s">
        <v>125</v>
      </c>
      <c r="E60" s="72" t="s">
        <v>309</v>
      </c>
      <c r="F60" s="72" t="s">
        <v>330</v>
      </c>
      <c r="G60" s="72" t="s">
        <v>266</v>
      </c>
      <c r="H60" s="72"/>
      <c r="I60" s="72" t="s">
        <v>156</v>
      </c>
      <c r="J60" s="72" t="s">
        <v>332</v>
      </c>
      <c r="K60" s="74">
        <v>1</v>
      </c>
      <c r="L60" s="72" t="str">
        <f t="shared" si="17"/>
        <v>Muy alta</v>
      </c>
      <c r="M60" s="74">
        <v>1</v>
      </c>
      <c r="N60" s="73" t="str">
        <f t="shared" si="5"/>
        <v>Catastrófico</v>
      </c>
      <c r="O60" s="75" t="str">
        <f t="shared" si="18"/>
        <v>Extremo</v>
      </c>
      <c r="P60" s="76"/>
      <c r="Q60" s="77"/>
      <c r="R60" s="78"/>
      <c r="S60" s="79"/>
      <c r="T60" s="80"/>
      <c r="U60" s="80"/>
      <c r="V60" s="79"/>
      <c r="W60" s="77" t="str">
        <f t="shared" si="19"/>
        <v>X</v>
      </c>
      <c r="X60" s="77" t="str">
        <f t="shared" si="8"/>
        <v xml:space="preserve"> </v>
      </c>
      <c r="Y60" s="77" t="s">
        <v>89</v>
      </c>
      <c r="Z60" s="81">
        <f t="shared" si="20"/>
        <v>0.15</v>
      </c>
      <c r="AA60" s="77" t="s">
        <v>34</v>
      </c>
      <c r="AB60" s="81">
        <f t="shared" si="21"/>
        <v>0.15</v>
      </c>
      <c r="AC60" s="82">
        <f t="shared" si="22"/>
        <v>0.3</v>
      </c>
      <c r="AD60" s="77" t="s">
        <v>105</v>
      </c>
      <c r="AE60" s="77" t="s">
        <v>36</v>
      </c>
      <c r="AF60" s="77" t="s">
        <v>106</v>
      </c>
      <c r="AG60" s="83" t="str">
        <f t="shared" si="12"/>
        <v>Alta</v>
      </c>
      <c r="AH60" s="68">
        <f t="shared" si="23"/>
        <v>0.7</v>
      </c>
      <c r="AI60" s="83" t="str">
        <f t="shared" si="14"/>
        <v>Catastrófico</v>
      </c>
      <c r="AJ60" s="68">
        <f t="shared" si="24"/>
        <v>1</v>
      </c>
      <c r="AK60" s="73" t="str">
        <f t="shared" si="25"/>
        <v>Extremo</v>
      </c>
      <c r="AL60" s="73" t="s">
        <v>38</v>
      </c>
      <c r="AM60" s="84"/>
    </row>
    <row r="61" spans="1:39" ht="197.25" customHeight="1" x14ac:dyDescent="0.2">
      <c r="A61" s="72" t="s">
        <v>218</v>
      </c>
      <c r="B61" s="73">
        <v>1</v>
      </c>
      <c r="C61" s="72" t="s">
        <v>329</v>
      </c>
      <c r="D61" s="72" t="s">
        <v>125</v>
      </c>
      <c r="E61" s="72" t="s">
        <v>309</v>
      </c>
      <c r="F61" s="72" t="s">
        <v>330</v>
      </c>
      <c r="G61" s="72" t="s">
        <v>266</v>
      </c>
      <c r="H61" s="72"/>
      <c r="I61" s="72" t="s">
        <v>156</v>
      </c>
      <c r="J61" s="72" t="s">
        <v>332</v>
      </c>
      <c r="K61" s="74">
        <v>1</v>
      </c>
      <c r="L61" s="72" t="str">
        <f t="shared" si="17"/>
        <v>Muy alta</v>
      </c>
      <c r="M61" s="74">
        <v>1</v>
      </c>
      <c r="N61" s="73" t="str">
        <f t="shared" si="5"/>
        <v>Catastrófico</v>
      </c>
      <c r="O61" s="75" t="str">
        <f t="shared" si="18"/>
        <v>Extremo</v>
      </c>
      <c r="P61" s="76"/>
      <c r="Q61" s="77"/>
      <c r="R61" s="78"/>
      <c r="S61" s="79"/>
      <c r="T61" s="80"/>
      <c r="U61" s="80"/>
      <c r="V61" s="79"/>
      <c r="W61" s="77" t="str">
        <f t="shared" si="19"/>
        <v>X</v>
      </c>
      <c r="X61" s="77" t="str">
        <f t="shared" si="8"/>
        <v xml:space="preserve"> </v>
      </c>
      <c r="Y61" s="77" t="s">
        <v>89</v>
      </c>
      <c r="Z61" s="81">
        <f t="shared" si="20"/>
        <v>0.15</v>
      </c>
      <c r="AA61" s="77" t="s">
        <v>34</v>
      </c>
      <c r="AB61" s="81">
        <f t="shared" si="21"/>
        <v>0.15</v>
      </c>
      <c r="AC61" s="82">
        <f t="shared" si="22"/>
        <v>0.3</v>
      </c>
      <c r="AD61" s="77" t="s">
        <v>105</v>
      </c>
      <c r="AE61" s="77" t="s">
        <v>36</v>
      </c>
      <c r="AF61" s="77" t="s">
        <v>106</v>
      </c>
      <c r="AG61" s="83" t="str">
        <f t="shared" si="12"/>
        <v>Alta</v>
      </c>
      <c r="AH61" s="68">
        <f t="shared" si="23"/>
        <v>0.7</v>
      </c>
      <c r="AI61" s="83" t="str">
        <f t="shared" si="14"/>
        <v>Catastrófico</v>
      </c>
      <c r="AJ61" s="68">
        <f t="shared" si="24"/>
        <v>1</v>
      </c>
      <c r="AK61" s="73" t="str">
        <f t="shared" si="25"/>
        <v>Extremo</v>
      </c>
      <c r="AL61" s="73" t="s">
        <v>38</v>
      </c>
      <c r="AM61" s="84"/>
    </row>
    <row r="62" spans="1:39" ht="197.25" customHeight="1" x14ac:dyDescent="0.2">
      <c r="A62" s="72" t="s">
        <v>218</v>
      </c>
      <c r="B62" s="73">
        <v>1</v>
      </c>
      <c r="C62" s="72" t="s">
        <v>329</v>
      </c>
      <c r="D62" s="72" t="s">
        <v>125</v>
      </c>
      <c r="E62" s="72" t="s">
        <v>309</v>
      </c>
      <c r="F62" s="72" t="s">
        <v>330</v>
      </c>
      <c r="G62" s="72" t="s">
        <v>266</v>
      </c>
      <c r="H62" s="72"/>
      <c r="I62" s="72" t="s">
        <v>156</v>
      </c>
      <c r="J62" s="72" t="s">
        <v>332</v>
      </c>
      <c r="K62" s="74">
        <v>1</v>
      </c>
      <c r="L62" s="72" t="str">
        <f t="shared" si="17"/>
        <v>Muy alta</v>
      </c>
      <c r="M62" s="74">
        <v>1</v>
      </c>
      <c r="N62" s="73" t="str">
        <f t="shared" si="5"/>
        <v>Catastrófico</v>
      </c>
      <c r="O62" s="75" t="str">
        <f t="shared" si="18"/>
        <v>Extremo</v>
      </c>
      <c r="P62" s="76"/>
      <c r="Q62" s="77"/>
      <c r="R62" s="78"/>
      <c r="S62" s="79"/>
      <c r="T62" s="80"/>
      <c r="U62" s="80"/>
      <c r="V62" s="79"/>
      <c r="W62" s="77" t="str">
        <f t="shared" si="19"/>
        <v>X</v>
      </c>
      <c r="X62" s="77" t="str">
        <f t="shared" si="8"/>
        <v xml:space="preserve"> </v>
      </c>
      <c r="Y62" s="77" t="s">
        <v>89</v>
      </c>
      <c r="Z62" s="81">
        <f t="shared" si="20"/>
        <v>0.15</v>
      </c>
      <c r="AA62" s="77" t="s">
        <v>34</v>
      </c>
      <c r="AB62" s="81">
        <f t="shared" si="21"/>
        <v>0.15</v>
      </c>
      <c r="AC62" s="82">
        <f t="shared" si="22"/>
        <v>0.3</v>
      </c>
      <c r="AD62" s="77" t="s">
        <v>105</v>
      </c>
      <c r="AE62" s="77" t="s">
        <v>36</v>
      </c>
      <c r="AF62" s="77" t="s">
        <v>106</v>
      </c>
      <c r="AG62" s="83" t="str">
        <f t="shared" si="12"/>
        <v>Alta</v>
      </c>
      <c r="AH62" s="68">
        <f t="shared" si="23"/>
        <v>0.7</v>
      </c>
      <c r="AI62" s="83" t="str">
        <f t="shared" si="14"/>
        <v>Catastrófico</v>
      </c>
      <c r="AJ62" s="68">
        <f t="shared" si="24"/>
        <v>1</v>
      </c>
      <c r="AK62" s="73" t="str">
        <f t="shared" si="25"/>
        <v>Extremo</v>
      </c>
      <c r="AL62" s="73" t="s">
        <v>38</v>
      </c>
      <c r="AM62" s="84"/>
    </row>
    <row r="63" spans="1:39" ht="197.25" customHeight="1" x14ac:dyDescent="0.2">
      <c r="A63" s="72" t="s">
        <v>218</v>
      </c>
      <c r="B63" s="73">
        <v>1</v>
      </c>
      <c r="C63" s="72" t="s">
        <v>329</v>
      </c>
      <c r="D63" s="72" t="s">
        <v>125</v>
      </c>
      <c r="E63" s="72" t="s">
        <v>309</v>
      </c>
      <c r="F63" s="72" t="s">
        <v>330</v>
      </c>
      <c r="G63" s="72" t="s">
        <v>266</v>
      </c>
      <c r="H63" s="72"/>
      <c r="I63" s="72" t="s">
        <v>156</v>
      </c>
      <c r="J63" s="72" t="s">
        <v>332</v>
      </c>
      <c r="K63" s="74">
        <v>1</v>
      </c>
      <c r="L63" s="72" t="str">
        <f t="shared" si="17"/>
        <v>Muy alta</v>
      </c>
      <c r="M63" s="74">
        <v>1</v>
      </c>
      <c r="N63" s="73" t="str">
        <f t="shared" si="5"/>
        <v>Catastrófico</v>
      </c>
      <c r="O63" s="75" t="str">
        <f t="shared" si="18"/>
        <v>Extremo</v>
      </c>
      <c r="P63" s="76"/>
      <c r="Q63" s="77"/>
      <c r="R63" s="78"/>
      <c r="S63" s="79"/>
      <c r="T63" s="80"/>
      <c r="U63" s="80"/>
      <c r="V63" s="79"/>
      <c r="W63" s="77" t="str">
        <f t="shared" si="19"/>
        <v>X</v>
      </c>
      <c r="X63" s="77" t="str">
        <f t="shared" si="8"/>
        <v xml:space="preserve"> </v>
      </c>
      <c r="Y63" s="77" t="s">
        <v>89</v>
      </c>
      <c r="Z63" s="81">
        <f t="shared" si="20"/>
        <v>0.15</v>
      </c>
      <c r="AA63" s="77" t="s">
        <v>34</v>
      </c>
      <c r="AB63" s="81">
        <f t="shared" si="21"/>
        <v>0.15</v>
      </c>
      <c r="AC63" s="82">
        <f t="shared" si="22"/>
        <v>0.3</v>
      </c>
      <c r="AD63" s="77" t="s">
        <v>105</v>
      </c>
      <c r="AE63" s="77" t="s">
        <v>36</v>
      </c>
      <c r="AF63" s="77" t="s">
        <v>106</v>
      </c>
      <c r="AG63" s="83" t="str">
        <f t="shared" si="12"/>
        <v>Alta</v>
      </c>
      <c r="AH63" s="68">
        <f t="shared" si="23"/>
        <v>0.7</v>
      </c>
      <c r="AI63" s="83" t="str">
        <f t="shared" si="14"/>
        <v>Catastrófico</v>
      </c>
      <c r="AJ63" s="68">
        <f t="shared" si="24"/>
        <v>1</v>
      </c>
      <c r="AK63" s="73" t="str">
        <f t="shared" si="25"/>
        <v>Extremo</v>
      </c>
      <c r="AL63" s="73" t="s">
        <v>38</v>
      </c>
      <c r="AM63" s="84"/>
    </row>
    <row r="64" spans="1:39" ht="197.25" customHeight="1" x14ac:dyDescent="0.2">
      <c r="A64" s="72" t="s">
        <v>218</v>
      </c>
      <c r="B64" s="73">
        <v>1</v>
      </c>
      <c r="C64" s="72" t="s">
        <v>329</v>
      </c>
      <c r="D64" s="72" t="s">
        <v>125</v>
      </c>
      <c r="E64" s="72" t="s">
        <v>309</v>
      </c>
      <c r="F64" s="72" t="s">
        <v>330</v>
      </c>
      <c r="G64" s="72" t="s">
        <v>266</v>
      </c>
      <c r="H64" s="72"/>
      <c r="I64" s="72" t="s">
        <v>156</v>
      </c>
      <c r="J64" s="72" t="s">
        <v>332</v>
      </c>
      <c r="K64" s="74">
        <v>1</v>
      </c>
      <c r="L64" s="72" t="str">
        <f t="shared" si="17"/>
        <v>Muy alta</v>
      </c>
      <c r="M64" s="74">
        <v>1</v>
      </c>
      <c r="N64" s="73" t="str">
        <f t="shared" si="5"/>
        <v>Catastrófico</v>
      </c>
      <c r="O64" s="75" t="str">
        <f t="shared" si="18"/>
        <v>Extremo</v>
      </c>
      <c r="P64" s="76"/>
      <c r="Q64" s="77"/>
      <c r="R64" s="78"/>
      <c r="S64" s="79"/>
      <c r="T64" s="80"/>
      <c r="U64" s="80"/>
      <c r="V64" s="79"/>
      <c r="W64" s="77" t="str">
        <f t="shared" si="19"/>
        <v>X</v>
      </c>
      <c r="X64" s="77" t="str">
        <f t="shared" si="8"/>
        <v xml:space="preserve"> </v>
      </c>
      <c r="Y64" s="77" t="s">
        <v>89</v>
      </c>
      <c r="Z64" s="81">
        <f t="shared" si="20"/>
        <v>0.15</v>
      </c>
      <c r="AA64" s="77" t="s">
        <v>34</v>
      </c>
      <c r="AB64" s="81">
        <f t="shared" si="21"/>
        <v>0.15</v>
      </c>
      <c r="AC64" s="82">
        <f t="shared" si="22"/>
        <v>0.3</v>
      </c>
      <c r="AD64" s="77" t="s">
        <v>105</v>
      </c>
      <c r="AE64" s="77" t="s">
        <v>36</v>
      </c>
      <c r="AF64" s="77" t="s">
        <v>106</v>
      </c>
      <c r="AG64" s="83" t="str">
        <f t="shared" si="12"/>
        <v>Alta</v>
      </c>
      <c r="AH64" s="68">
        <f t="shared" si="23"/>
        <v>0.7</v>
      </c>
      <c r="AI64" s="83" t="str">
        <f t="shared" si="14"/>
        <v>Catastrófico</v>
      </c>
      <c r="AJ64" s="68">
        <f t="shared" si="24"/>
        <v>1</v>
      </c>
      <c r="AK64" s="73" t="str">
        <f t="shared" si="25"/>
        <v>Extremo</v>
      </c>
      <c r="AL64" s="73" t="s">
        <v>38</v>
      </c>
      <c r="AM64" s="84"/>
    </row>
    <row r="65" spans="1:39" ht="197.25" customHeight="1" x14ac:dyDescent="0.2">
      <c r="A65" s="72" t="s">
        <v>218</v>
      </c>
      <c r="B65" s="73">
        <v>1</v>
      </c>
      <c r="C65" s="72" t="s">
        <v>329</v>
      </c>
      <c r="D65" s="72" t="s">
        <v>125</v>
      </c>
      <c r="E65" s="72" t="s">
        <v>309</v>
      </c>
      <c r="F65" s="72" t="s">
        <v>330</v>
      </c>
      <c r="G65" s="72" t="s">
        <v>266</v>
      </c>
      <c r="H65" s="72"/>
      <c r="I65" s="72" t="s">
        <v>156</v>
      </c>
      <c r="J65" s="72" t="s">
        <v>332</v>
      </c>
      <c r="K65" s="74">
        <v>1</v>
      </c>
      <c r="L65" s="72" t="str">
        <f t="shared" si="17"/>
        <v>Muy alta</v>
      </c>
      <c r="M65" s="74">
        <v>1</v>
      </c>
      <c r="N65" s="73" t="str">
        <f t="shared" si="5"/>
        <v>Catastrófico</v>
      </c>
      <c r="O65" s="75" t="str">
        <f t="shared" si="18"/>
        <v>Extremo</v>
      </c>
      <c r="P65" s="76"/>
      <c r="Q65" s="77"/>
      <c r="R65" s="78"/>
      <c r="S65" s="79"/>
      <c r="T65" s="80"/>
      <c r="U65" s="80"/>
      <c r="V65" s="79"/>
      <c r="W65" s="77" t="str">
        <f t="shared" si="19"/>
        <v>X</v>
      </c>
      <c r="X65" s="77" t="str">
        <f t="shared" si="8"/>
        <v xml:space="preserve"> </v>
      </c>
      <c r="Y65" s="77" t="s">
        <v>89</v>
      </c>
      <c r="Z65" s="81">
        <f t="shared" si="20"/>
        <v>0.15</v>
      </c>
      <c r="AA65" s="77" t="s">
        <v>34</v>
      </c>
      <c r="AB65" s="81">
        <f t="shared" si="21"/>
        <v>0.15</v>
      </c>
      <c r="AC65" s="82">
        <f t="shared" si="22"/>
        <v>0.3</v>
      </c>
      <c r="AD65" s="77" t="s">
        <v>105</v>
      </c>
      <c r="AE65" s="77" t="s">
        <v>36</v>
      </c>
      <c r="AF65" s="77" t="s">
        <v>106</v>
      </c>
      <c r="AG65" s="83" t="str">
        <f t="shared" si="12"/>
        <v>Alta</v>
      </c>
      <c r="AH65" s="68">
        <f t="shared" si="23"/>
        <v>0.7</v>
      </c>
      <c r="AI65" s="83" t="str">
        <f t="shared" si="14"/>
        <v>Catastrófico</v>
      </c>
      <c r="AJ65" s="68">
        <f t="shared" si="24"/>
        <v>1</v>
      </c>
      <c r="AK65" s="73" t="str">
        <f t="shared" si="25"/>
        <v>Extremo</v>
      </c>
      <c r="AL65" s="73" t="s">
        <v>38</v>
      </c>
      <c r="AM65" s="84"/>
    </row>
    <row r="66" spans="1:39" ht="197.25" customHeight="1" x14ac:dyDescent="0.2">
      <c r="A66" s="72" t="s">
        <v>218</v>
      </c>
      <c r="B66" s="73">
        <v>1</v>
      </c>
      <c r="C66" s="72" t="s">
        <v>329</v>
      </c>
      <c r="D66" s="72" t="s">
        <v>125</v>
      </c>
      <c r="E66" s="72" t="s">
        <v>309</v>
      </c>
      <c r="F66" s="72" t="s">
        <v>330</v>
      </c>
      <c r="G66" s="72" t="s">
        <v>266</v>
      </c>
      <c r="H66" s="72"/>
      <c r="I66" s="72" t="s">
        <v>156</v>
      </c>
      <c r="J66" s="72" t="s">
        <v>332</v>
      </c>
      <c r="K66" s="74">
        <v>1</v>
      </c>
      <c r="L66" s="72" t="str">
        <f t="shared" si="17"/>
        <v>Muy alta</v>
      </c>
      <c r="M66" s="74">
        <v>1</v>
      </c>
      <c r="N66" s="73" t="str">
        <f t="shared" si="5"/>
        <v>Catastrófico</v>
      </c>
      <c r="O66" s="75" t="str">
        <f t="shared" si="18"/>
        <v>Extremo</v>
      </c>
      <c r="P66" s="76"/>
      <c r="Q66" s="77"/>
      <c r="R66" s="78"/>
      <c r="S66" s="79"/>
      <c r="T66" s="80"/>
      <c r="U66" s="80"/>
      <c r="V66" s="79"/>
      <c r="W66" s="77" t="str">
        <f t="shared" si="19"/>
        <v>X</v>
      </c>
      <c r="X66" s="77" t="str">
        <f t="shared" si="8"/>
        <v xml:space="preserve"> </v>
      </c>
      <c r="Y66" s="77" t="s">
        <v>89</v>
      </c>
      <c r="Z66" s="81">
        <f t="shared" si="20"/>
        <v>0.15</v>
      </c>
      <c r="AA66" s="77" t="s">
        <v>34</v>
      </c>
      <c r="AB66" s="81">
        <f t="shared" si="21"/>
        <v>0.15</v>
      </c>
      <c r="AC66" s="82">
        <f t="shared" si="22"/>
        <v>0.3</v>
      </c>
      <c r="AD66" s="77" t="s">
        <v>105</v>
      </c>
      <c r="AE66" s="77" t="s">
        <v>36</v>
      </c>
      <c r="AF66" s="77" t="s">
        <v>106</v>
      </c>
      <c r="AG66" s="83" t="str">
        <f t="shared" si="12"/>
        <v>Alta</v>
      </c>
      <c r="AH66" s="68">
        <f t="shared" si="23"/>
        <v>0.7</v>
      </c>
      <c r="AI66" s="83" t="str">
        <f t="shared" si="14"/>
        <v>Catastrófico</v>
      </c>
      <c r="AJ66" s="68">
        <f t="shared" si="24"/>
        <v>1</v>
      </c>
      <c r="AK66" s="73" t="str">
        <f t="shared" si="25"/>
        <v>Extremo</v>
      </c>
      <c r="AL66" s="73" t="s">
        <v>38</v>
      </c>
      <c r="AM66" s="84"/>
    </row>
    <row r="67" spans="1:39" ht="197.25" customHeight="1" x14ac:dyDescent="0.2">
      <c r="A67" s="72" t="s">
        <v>218</v>
      </c>
      <c r="B67" s="73">
        <v>1</v>
      </c>
      <c r="C67" s="72" t="s">
        <v>329</v>
      </c>
      <c r="D67" s="72" t="s">
        <v>125</v>
      </c>
      <c r="E67" s="72" t="s">
        <v>309</v>
      </c>
      <c r="F67" s="72" t="s">
        <v>330</v>
      </c>
      <c r="G67" s="72" t="s">
        <v>266</v>
      </c>
      <c r="H67" s="72"/>
      <c r="I67" s="72" t="s">
        <v>156</v>
      </c>
      <c r="J67" s="72" t="s">
        <v>332</v>
      </c>
      <c r="K67" s="74">
        <v>1</v>
      </c>
      <c r="L67" s="72" t="str">
        <f t="shared" si="17"/>
        <v>Muy alta</v>
      </c>
      <c r="M67" s="74">
        <v>1</v>
      </c>
      <c r="N67" s="73" t="str">
        <f t="shared" si="5"/>
        <v>Catastrófico</v>
      </c>
      <c r="O67" s="75" t="str">
        <f t="shared" si="18"/>
        <v>Extremo</v>
      </c>
      <c r="P67" s="76"/>
      <c r="Q67" s="77"/>
      <c r="R67" s="78"/>
      <c r="S67" s="79"/>
      <c r="T67" s="80"/>
      <c r="U67" s="80"/>
      <c r="V67" s="79"/>
      <c r="W67" s="77" t="str">
        <f t="shared" si="19"/>
        <v>X</v>
      </c>
      <c r="X67" s="77" t="str">
        <f t="shared" si="8"/>
        <v xml:space="preserve"> </v>
      </c>
      <c r="Y67" s="77" t="s">
        <v>89</v>
      </c>
      <c r="Z67" s="81">
        <f t="shared" si="20"/>
        <v>0.15</v>
      </c>
      <c r="AA67" s="77" t="s">
        <v>34</v>
      </c>
      <c r="AB67" s="81">
        <f t="shared" si="21"/>
        <v>0.15</v>
      </c>
      <c r="AC67" s="82">
        <f t="shared" si="22"/>
        <v>0.3</v>
      </c>
      <c r="AD67" s="77" t="s">
        <v>105</v>
      </c>
      <c r="AE67" s="77" t="s">
        <v>36</v>
      </c>
      <c r="AF67" s="77" t="s">
        <v>106</v>
      </c>
      <c r="AG67" s="83" t="str">
        <f t="shared" si="12"/>
        <v>Alta</v>
      </c>
      <c r="AH67" s="68">
        <f t="shared" si="23"/>
        <v>0.7</v>
      </c>
      <c r="AI67" s="83" t="str">
        <f t="shared" si="14"/>
        <v>Catastrófico</v>
      </c>
      <c r="AJ67" s="68">
        <f t="shared" si="24"/>
        <v>1</v>
      </c>
      <c r="AK67" s="73" t="str">
        <f t="shared" si="25"/>
        <v>Extremo</v>
      </c>
      <c r="AL67" s="73" t="s">
        <v>38</v>
      </c>
      <c r="AM67" s="84"/>
    </row>
    <row r="68" spans="1:39" ht="197.25" customHeight="1" x14ac:dyDescent="0.2">
      <c r="A68" s="72" t="s">
        <v>218</v>
      </c>
      <c r="B68" s="73">
        <v>1</v>
      </c>
      <c r="C68" s="72" t="s">
        <v>329</v>
      </c>
      <c r="D68" s="72" t="s">
        <v>125</v>
      </c>
      <c r="E68" s="72" t="s">
        <v>309</v>
      </c>
      <c r="F68" s="72" t="s">
        <v>330</v>
      </c>
      <c r="G68" s="72" t="s">
        <v>266</v>
      </c>
      <c r="H68" s="72"/>
      <c r="I68" s="72" t="s">
        <v>156</v>
      </c>
      <c r="J68" s="72" t="s">
        <v>332</v>
      </c>
      <c r="K68" s="74">
        <v>1</v>
      </c>
      <c r="L68" s="72" t="str">
        <f t="shared" si="17"/>
        <v>Muy alta</v>
      </c>
      <c r="M68" s="74">
        <v>1</v>
      </c>
      <c r="N68" s="73" t="str">
        <f t="shared" ref="N68:N103" si="26">IF(AND(M68&lt;=100%,M68&gt;80%),"Catastrófico",IF(AND(M68&lt;=80%,M68&gt;60%),"Mayor",IF(AND(M68&lt;=60%,M68&gt;40%),"Moderado",IF(AND(M68&lt;=40%,M68&gt;20%),"Menor",IF(AND(M68&lt;=20%,M68&gt;=0%),"Leve")))))</f>
        <v>Catastrófico</v>
      </c>
      <c r="O68" s="75" t="str">
        <f t="shared" si="18"/>
        <v>Extremo</v>
      </c>
      <c r="P68" s="76"/>
      <c r="Q68" s="77"/>
      <c r="R68" s="78"/>
      <c r="S68" s="79"/>
      <c r="T68" s="80"/>
      <c r="U68" s="80"/>
      <c r="V68" s="79"/>
      <c r="W68" s="77" t="str">
        <f t="shared" si="19"/>
        <v>X</v>
      </c>
      <c r="X68" s="77" t="str">
        <f t="shared" ref="X68:X103" si="27">IF(Y68="Preventivo"," ",IF(Y68="Detectivo"," ",IF(Y68="Correctivo","X")))</f>
        <v xml:space="preserve"> </v>
      </c>
      <c r="Y68" s="77" t="s">
        <v>89</v>
      </c>
      <c r="Z68" s="81">
        <f t="shared" si="20"/>
        <v>0.15</v>
      </c>
      <c r="AA68" s="77" t="s">
        <v>34</v>
      </c>
      <c r="AB68" s="81">
        <f t="shared" si="21"/>
        <v>0.15</v>
      </c>
      <c r="AC68" s="82">
        <f t="shared" si="22"/>
        <v>0.3</v>
      </c>
      <c r="AD68" s="77" t="s">
        <v>105</v>
      </c>
      <c r="AE68" s="77" t="s">
        <v>36</v>
      </c>
      <c r="AF68" s="77" t="s">
        <v>106</v>
      </c>
      <c r="AG68" s="83" t="str">
        <f t="shared" ref="AG68:AG103" si="28">IF(AND(AH68&lt;=100%,AH68&gt;80%),"Muy alta",IF(AND(AH68&lt;=80%,AH68&gt;60%),"Alta",IF(AND(AH68&lt;=60%,AH68&gt;40%),"Media",IF(AND(AH68&lt;=40%,AH68&gt;20%),"Baja",IF(AND(AH68&lt;=20%,AH68&gt;=0%),"Muy Baja",)))))</f>
        <v>Alta</v>
      </c>
      <c r="AH68" s="68">
        <f t="shared" si="23"/>
        <v>0.7</v>
      </c>
      <c r="AI68" s="83" t="str">
        <f t="shared" ref="AI68:AI103" si="29">IF(AND(AJ68&lt;=100%,AJ68&gt;80%),"Catastrófico",IF(AND(AJ68&lt;=80%,AJ68&gt;60%),"Mayor",IF(AND(AJ68&lt;=60%,AJ68&gt;40%),"Moderado",IF(AND(AJ68&lt;=40%,AJ68&gt;20%),"Menor",IF(AND(AJ68&lt;=20%,AJ68&gt;=0%),"Leve")))))</f>
        <v>Catastrófico</v>
      </c>
      <c r="AJ68" s="68">
        <f t="shared" si="24"/>
        <v>1</v>
      </c>
      <c r="AK68" s="73" t="str">
        <f t="shared" si="25"/>
        <v>Extremo</v>
      </c>
      <c r="AL68" s="73" t="s">
        <v>38</v>
      </c>
      <c r="AM68" s="84"/>
    </row>
    <row r="69" spans="1:39" ht="197.25" customHeight="1" x14ac:dyDescent="0.2">
      <c r="A69" s="72" t="s">
        <v>218</v>
      </c>
      <c r="B69" s="73">
        <v>1</v>
      </c>
      <c r="C69" s="72" t="s">
        <v>329</v>
      </c>
      <c r="D69" s="72" t="s">
        <v>125</v>
      </c>
      <c r="E69" s="72" t="s">
        <v>309</v>
      </c>
      <c r="F69" s="72" t="s">
        <v>330</v>
      </c>
      <c r="G69" s="72" t="s">
        <v>266</v>
      </c>
      <c r="H69" s="72"/>
      <c r="I69" s="72" t="s">
        <v>156</v>
      </c>
      <c r="J69" s="72" t="s">
        <v>332</v>
      </c>
      <c r="K69" s="74">
        <v>1</v>
      </c>
      <c r="L69" s="72" t="str">
        <f t="shared" si="17"/>
        <v>Muy alta</v>
      </c>
      <c r="M69" s="74">
        <v>1</v>
      </c>
      <c r="N69" s="73" t="str">
        <f t="shared" si="26"/>
        <v>Catastrófico</v>
      </c>
      <c r="O69" s="75" t="str">
        <f t="shared" si="18"/>
        <v>Extremo</v>
      </c>
      <c r="P69" s="76"/>
      <c r="Q69" s="77"/>
      <c r="R69" s="78"/>
      <c r="S69" s="79"/>
      <c r="T69" s="80"/>
      <c r="U69" s="80"/>
      <c r="V69" s="79"/>
      <c r="W69" s="77" t="str">
        <f t="shared" si="19"/>
        <v>X</v>
      </c>
      <c r="X69" s="77" t="str">
        <f t="shared" si="27"/>
        <v xml:space="preserve"> </v>
      </c>
      <c r="Y69" s="77" t="s">
        <v>89</v>
      </c>
      <c r="Z69" s="81">
        <f t="shared" si="20"/>
        <v>0.15</v>
      </c>
      <c r="AA69" s="77" t="s">
        <v>34</v>
      </c>
      <c r="AB69" s="81">
        <f t="shared" si="21"/>
        <v>0.15</v>
      </c>
      <c r="AC69" s="82">
        <f t="shared" si="22"/>
        <v>0.3</v>
      </c>
      <c r="AD69" s="77" t="s">
        <v>105</v>
      </c>
      <c r="AE69" s="77" t="s">
        <v>36</v>
      </c>
      <c r="AF69" s="77" t="s">
        <v>106</v>
      </c>
      <c r="AG69" s="83" t="str">
        <f t="shared" si="28"/>
        <v>Alta</v>
      </c>
      <c r="AH69" s="68">
        <f t="shared" si="23"/>
        <v>0.7</v>
      </c>
      <c r="AI69" s="83" t="str">
        <f t="shared" si="29"/>
        <v>Catastrófico</v>
      </c>
      <c r="AJ69" s="68">
        <f t="shared" si="24"/>
        <v>1</v>
      </c>
      <c r="AK69" s="73" t="str">
        <f t="shared" si="25"/>
        <v>Extremo</v>
      </c>
      <c r="AL69" s="73" t="s">
        <v>38</v>
      </c>
      <c r="AM69" s="84"/>
    </row>
    <row r="70" spans="1:39" ht="197.25" customHeight="1" x14ac:dyDescent="0.2">
      <c r="A70" s="72" t="s">
        <v>218</v>
      </c>
      <c r="B70" s="73">
        <v>1</v>
      </c>
      <c r="C70" s="72" t="s">
        <v>329</v>
      </c>
      <c r="D70" s="72" t="s">
        <v>125</v>
      </c>
      <c r="E70" s="72" t="s">
        <v>309</v>
      </c>
      <c r="F70" s="72" t="s">
        <v>330</v>
      </c>
      <c r="G70" s="72" t="s">
        <v>266</v>
      </c>
      <c r="H70" s="72"/>
      <c r="I70" s="72" t="s">
        <v>156</v>
      </c>
      <c r="J70" s="72" t="s">
        <v>332</v>
      </c>
      <c r="K70" s="74">
        <v>1</v>
      </c>
      <c r="L70" s="72" t="str">
        <f t="shared" ref="L70:L103" si="30">IF(AND(K70&lt;=100%,K70&gt;80%),"Muy alta",IF(AND(K70&lt;=80%,K70&gt;60%),"Alta",IF(AND(K70&lt;=60%,K70&gt;40%),"Media",IF(AND(K70&lt;=40%,K70&gt;20%),"Baja",IF(AND(K70&lt;=20%,K70&gt;=0%),"Muy Baja",)))))</f>
        <v>Muy alta</v>
      </c>
      <c r="M70" s="74">
        <v>1</v>
      </c>
      <c r="N70" s="73" t="str">
        <f t="shared" si="26"/>
        <v>Catastrófico</v>
      </c>
      <c r="O70" s="75" t="str">
        <f t="shared" ref="O70:O103" si="31">IF(L70&lt;&gt;"",IF(N70&lt;&gt;"",
IF(AND(L70 = "Muy Baja",N70 = "Leve"), "Bajo",
IF(AND(L70 = "Muy Baja",N70 = "Menor"), "Bajo",
IF(AND(L70 = "Muy Baja",N70 = "Moderado"), "Moderado",
IF(AND(L70 = "Muy Baja",N70 = "Mayor"), "Alto",
IF(AND(L70 = "Muy Baja",N70 = "Catastrófico"), "Extremo",
IF(AND(L70 = "Baja",N70 = "Leve"), "Bajo",
IF(AND(L70 = "Baja",N70 = "Menor"), "Moderado",
IF(AND(L70 = "Baja",N70 = "Moderado"), "Moderado",
IF(AND(L70 = "Baja",N70 = "Mayor"), "Alto",
IF(AND(L70 = "Baja",N70 = "Catastrófico"), "Extremo",
IF(AND(L70 = "Media",N70 = "Leve"), "Moderado",
IF(AND(L70 = "Media",N70 = "Menor"), "Moderado",
IF(AND(L70 = "Media",N70 = "Moderado"), " Moderado",
IF(AND(L70 = "Media",N70 = "Mayor"), "Alto",
IF(AND(L70 = "Media",N70 = "Catastrófico"), "Extremo",
IF(AND(L70 = "Alta",N70 = "Leve"), "Moderado",
IF(AND(L70 = "Alta",N70 = "Menor"), "Moderado",
IF(AND(L70 = "Alta",N70 = "Moderado"), "Alto",
IF(AND(L70 = "Alta",N70 = "Mayor"), "Alto",
IF(AND(L70 = "Alta",N70 = "Catastrófico"), "Extremo",
IF(AND(L70 = "Muy Alta",N70 = "Leve"), "Alto",
IF(AND(L70 = "Muy Alta",N70 = "Menor"), "Alto",
IF(AND(L70 = "Muy Alta",N70 = "Moderado"), "Alto",
IF(AND(L70 = "Muy Alta",N70 = "Mayor"), "Alto",
IF(AND(L70 = "Muy Alta",N70 = "Catastrófico"), "Extremo",
))))))))))))))))))))))))),"N/A"),"N/A")</f>
        <v>Extremo</v>
      </c>
      <c r="P70" s="76"/>
      <c r="Q70" s="77"/>
      <c r="R70" s="78"/>
      <c r="S70" s="79"/>
      <c r="T70" s="80"/>
      <c r="U70" s="80"/>
      <c r="V70" s="79"/>
      <c r="W70" s="77" t="str">
        <f t="shared" ref="W70:W103" si="32">IF(Y70="Preventivo","X",IF(Y70="Detectivo","X",IF(Y70="Correctivo"," ")))</f>
        <v>X</v>
      </c>
      <c r="X70" s="77" t="str">
        <f t="shared" si="27"/>
        <v xml:space="preserve"> </v>
      </c>
      <c r="Y70" s="77" t="s">
        <v>89</v>
      </c>
      <c r="Z70" s="81">
        <f t="shared" ref="Z70:Z103" si="33">IF(Y70="Preventivo",25%,IF(Y70="Detectivo",15%,IF(Y70="Correctivo",10%)))</f>
        <v>0.15</v>
      </c>
      <c r="AA70" s="77" t="s">
        <v>34</v>
      </c>
      <c r="AB70" s="81">
        <f t="shared" ref="AB70:AB103" si="34">IF(AA70="Automático",25%,IF(AA70="Manual",15%))</f>
        <v>0.15</v>
      </c>
      <c r="AC70" s="82">
        <f t="shared" ref="AC70:AC103" si="35">Z70+AB70</f>
        <v>0.3</v>
      </c>
      <c r="AD70" s="77" t="s">
        <v>105</v>
      </c>
      <c r="AE70" s="77" t="s">
        <v>36</v>
      </c>
      <c r="AF70" s="77" t="s">
        <v>106</v>
      </c>
      <c r="AG70" s="83" t="str">
        <f t="shared" si="28"/>
        <v>Alta</v>
      </c>
      <c r="AH70" s="68">
        <f t="shared" ref="AH70:AH103" si="36">IF(Y70="Preventivo",K70-(AC70*K70),IF(Y70="Detectivo",K70-(AC70*K70),IF(Y70="Correctivo",K70*1)))</f>
        <v>0.7</v>
      </c>
      <c r="AI70" s="83" t="str">
        <f t="shared" si="29"/>
        <v>Catastrófico</v>
      </c>
      <c r="AJ70" s="68">
        <f t="shared" ref="AJ70:AJ103" si="37">IF(Y70="Preventivo",M70*1,IF(Y70="Detectivo",M70*1,IF(Y70="Correctivo",M70-(AC70*M70))))</f>
        <v>1</v>
      </c>
      <c r="AK70" s="73" t="str">
        <f t="shared" ref="AK70:AK103" si="38">IF(AG70&lt;&gt;"",IF(AI70&lt;&gt;"",
IF(AND(AG70 = "Muy Baja",AI70 = "Leve"), "Bajo",
IF(AND(AG70 = "Muy Baja",AI70 = "Menor"), "Bajo",
IF(AND(AG70 = "Muy Baja",AI70 = "Moderado"), "Moderado",
IF(AND(AG70 = "Muy Baja",AI70 = "Mayor"), "Alto",
IF(AND(AG70 = "Muy Baja",AI70 = "Catastrófico"), "Extremo",
IF(AND(AG70 = "Baja",AI70 = "Leve"), "Bajo",
IF(AND(AG70 = "Baja",AI70 = "Menor"), "Moderado",
IF(AND(AG70 = "Baja",AI70 = "Moderado"), "Moderado",
IF(AND(AG70 = "Baja",AI70 = "Mayor"), "Alto",
IF(AND(AG70 = "Baja",AI70 = "Catastrófico"), "Extremo",
IF(AND(AG70 = "Media",AI70 = "Leve"), "Moderado",
IF(AND(AG70 = "Media",AI70 = "Menor"), "Moderado",
IF(AND(AG70 = "Media",AI70 = "Moderado"), " Moderado",
IF(AND(AG70 = "Media",AI70 = "Mayor"), "Alto",
IF(AND(AG70 = "Media",AI70 = "Catastrófico"), "Extremo",
IF(AND(AG70 = "Alta",AI70 = "Leve"), "Moderado",
IF(AND(AG70 = "Alta",AI70 = "Menor"), "Moderado",
IF(AND(AG70 = "Alta",AI70 = "Moderado"), "Alto",
IF(AND(AG70 = "Alta",AI70 = "Mayor"), "Alto",
IF(AND(AG70 = "Alta",AI70 = "Catastrófico"), "Extremo",
IF(AND(AG70 = "Muy Alta",AI70 = "Leve"), "Alto",
IF(AND(AG70 = "Muy Alta",AI70 = "Menor"), "Alto",
IF(AND(AG70 = "Muy Alta",AI70 = "Moderado"), "Alto",
IF(AND(AG70 = "Muy Alta",AI70 = "Mayor"), "Alto",
IF(AND(AG70 = "Muy Alta",AI70 = "Catastrófico"), "Extremo",
))))))))))))))))))))))))),"N/A"),"N/A")</f>
        <v>Extremo</v>
      </c>
      <c r="AL70" s="73" t="s">
        <v>38</v>
      </c>
      <c r="AM70" s="84"/>
    </row>
    <row r="71" spans="1:39" ht="197.25" customHeight="1" x14ac:dyDescent="0.2">
      <c r="A71" s="72" t="s">
        <v>218</v>
      </c>
      <c r="B71" s="73">
        <v>1</v>
      </c>
      <c r="C71" s="72" t="s">
        <v>329</v>
      </c>
      <c r="D71" s="72" t="s">
        <v>125</v>
      </c>
      <c r="E71" s="72" t="s">
        <v>309</v>
      </c>
      <c r="F71" s="72" t="s">
        <v>330</v>
      </c>
      <c r="G71" s="72" t="s">
        <v>266</v>
      </c>
      <c r="H71" s="72"/>
      <c r="I71" s="72" t="s">
        <v>156</v>
      </c>
      <c r="J71" s="72" t="s">
        <v>332</v>
      </c>
      <c r="K71" s="74">
        <v>1</v>
      </c>
      <c r="L71" s="72" t="str">
        <f t="shared" si="30"/>
        <v>Muy alta</v>
      </c>
      <c r="M71" s="74">
        <v>1</v>
      </c>
      <c r="N71" s="73" t="str">
        <f t="shared" si="26"/>
        <v>Catastrófico</v>
      </c>
      <c r="O71" s="75" t="str">
        <f t="shared" si="31"/>
        <v>Extremo</v>
      </c>
      <c r="P71" s="76"/>
      <c r="Q71" s="77"/>
      <c r="R71" s="78"/>
      <c r="S71" s="79"/>
      <c r="T71" s="80"/>
      <c r="U71" s="80"/>
      <c r="V71" s="79"/>
      <c r="W71" s="77" t="str">
        <f t="shared" si="32"/>
        <v>X</v>
      </c>
      <c r="X71" s="77" t="str">
        <f t="shared" si="27"/>
        <v xml:space="preserve"> </v>
      </c>
      <c r="Y71" s="77" t="s">
        <v>89</v>
      </c>
      <c r="Z71" s="81">
        <f t="shared" si="33"/>
        <v>0.15</v>
      </c>
      <c r="AA71" s="77" t="s">
        <v>34</v>
      </c>
      <c r="AB71" s="81">
        <f t="shared" si="34"/>
        <v>0.15</v>
      </c>
      <c r="AC71" s="82">
        <f t="shared" si="35"/>
        <v>0.3</v>
      </c>
      <c r="AD71" s="77" t="s">
        <v>105</v>
      </c>
      <c r="AE71" s="77" t="s">
        <v>36</v>
      </c>
      <c r="AF71" s="77" t="s">
        <v>106</v>
      </c>
      <c r="AG71" s="83" t="str">
        <f t="shared" si="28"/>
        <v>Alta</v>
      </c>
      <c r="AH71" s="68">
        <f t="shared" si="36"/>
        <v>0.7</v>
      </c>
      <c r="AI71" s="83" t="str">
        <f t="shared" si="29"/>
        <v>Catastrófico</v>
      </c>
      <c r="AJ71" s="68">
        <f t="shared" si="37"/>
        <v>1</v>
      </c>
      <c r="AK71" s="73" t="str">
        <f t="shared" si="38"/>
        <v>Extremo</v>
      </c>
      <c r="AL71" s="73" t="s">
        <v>38</v>
      </c>
      <c r="AM71" s="84"/>
    </row>
    <row r="72" spans="1:39" ht="197.25" customHeight="1" x14ac:dyDescent="0.2">
      <c r="A72" s="72" t="s">
        <v>218</v>
      </c>
      <c r="B72" s="73">
        <v>1</v>
      </c>
      <c r="C72" s="72" t="s">
        <v>329</v>
      </c>
      <c r="D72" s="72" t="s">
        <v>125</v>
      </c>
      <c r="E72" s="72" t="s">
        <v>309</v>
      </c>
      <c r="F72" s="72" t="s">
        <v>330</v>
      </c>
      <c r="G72" s="72" t="s">
        <v>266</v>
      </c>
      <c r="H72" s="72"/>
      <c r="I72" s="72" t="s">
        <v>156</v>
      </c>
      <c r="J72" s="72" t="s">
        <v>332</v>
      </c>
      <c r="K72" s="74">
        <v>1</v>
      </c>
      <c r="L72" s="72" t="str">
        <f t="shared" si="30"/>
        <v>Muy alta</v>
      </c>
      <c r="M72" s="74">
        <v>1</v>
      </c>
      <c r="N72" s="73" t="str">
        <f t="shared" si="26"/>
        <v>Catastrófico</v>
      </c>
      <c r="O72" s="75" t="str">
        <f t="shared" si="31"/>
        <v>Extremo</v>
      </c>
      <c r="P72" s="76"/>
      <c r="Q72" s="77"/>
      <c r="R72" s="78"/>
      <c r="S72" s="79"/>
      <c r="T72" s="80"/>
      <c r="U72" s="80"/>
      <c r="V72" s="79"/>
      <c r="W72" s="77" t="str">
        <f t="shared" si="32"/>
        <v>X</v>
      </c>
      <c r="X72" s="77" t="str">
        <f t="shared" si="27"/>
        <v xml:space="preserve"> </v>
      </c>
      <c r="Y72" s="77" t="s">
        <v>89</v>
      </c>
      <c r="Z72" s="81">
        <f t="shared" si="33"/>
        <v>0.15</v>
      </c>
      <c r="AA72" s="77" t="s">
        <v>34</v>
      </c>
      <c r="AB72" s="81">
        <f t="shared" si="34"/>
        <v>0.15</v>
      </c>
      <c r="AC72" s="82">
        <f t="shared" si="35"/>
        <v>0.3</v>
      </c>
      <c r="AD72" s="77" t="s">
        <v>105</v>
      </c>
      <c r="AE72" s="77" t="s">
        <v>36</v>
      </c>
      <c r="AF72" s="77" t="s">
        <v>106</v>
      </c>
      <c r="AG72" s="83" t="str">
        <f t="shared" si="28"/>
        <v>Alta</v>
      </c>
      <c r="AH72" s="68">
        <f t="shared" si="36"/>
        <v>0.7</v>
      </c>
      <c r="AI72" s="83" t="str">
        <f t="shared" si="29"/>
        <v>Catastrófico</v>
      </c>
      <c r="AJ72" s="68">
        <f t="shared" si="37"/>
        <v>1</v>
      </c>
      <c r="AK72" s="73" t="str">
        <f t="shared" si="38"/>
        <v>Extremo</v>
      </c>
      <c r="AL72" s="73" t="s">
        <v>38</v>
      </c>
      <c r="AM72" s="84"/>
    </row>
    <row r="73" spans="1:39" ht="197.25" customHeight="1" x14ac:dyDescent="0.2">
      <c r="A73" s="72" t="s">
        <v>218</v>
      </c>
      <c r="B73" s="73">
        <v>1</v>
      </c>
      <c r="C73" s="72" t="s">
        <v>329</v>
      </c>
      <c r="D73" s="72" t="s">
        <v>125</v>
      </c>
      <c r="E73" s="72" t="s">
        <v>309</v>
      </c>
      <c r="F73" s="72" t="s">
        <v>330</v>
      </c>
      <c r="G73" s="72" t="s">
        <v>266</v>
      </c>
      <c r="H73" s="72"/>
      <c r="I73" s="72" t="s">
        <v>156</v>
      </c>
      <c r="J73" s="72" t="s">
        <v>332</v>
      </c>
      <c r="K73" s="74">
        <v>1</v>
      </c>
      <c r="L73" s="72" t="str">
        <f t="shared" si="30"/>
        <v>Muy alta</v>
      </c>
      <c r="M73" s="74">
        <v>1</v>
      </c>
      <c r="N73" s="73" t="str">
        <f t="shared" si="26"/>
        <v>Catastrófico</v>
      </c>
      <c r="O73" s="75" t="str">
        <f t="shared" si="31"/>
        <v>Extremo</v>
      </c>
      <c r="P73" s="76"/>
      <c r="Q73" s="77"/>
      <c r="R73" s="78"/>
      <c r="S73" s="79"/>
      <c r="T73" s="80"/>
      <c r="U73" s="80"/>
      <c r="V73" s="79"/>
      <c r="W73" s="77" t="str">
        <f t="shared" si="32"/>
        <v>X</v>
      </c>
      <c r="X73" s="77" t="str">
        <f t="shared" si="27"/>
        <v xml:space="preserve"> </v>
      </c>
      <c r="Y73" s="77" t="s">
        <v>89</v>
      </c>
      <c r="Z73" s="81">
        <f t="shared" si="33"/>
        <v>0.15</v>
      </c>
      <c r="AA73" s="77" t="s">
        <v>34</v>
      </c>
      <c r="AB73" s="81">
        <f t="shared" si="34"/>
        <v>0.15</v>
      </c>
      <c r="AC73" s="82">
        <f t="shared" si="35"/>
        <v>0.3</v>
      </c>
      <c r="AD73" s="77" t="s">
        <v>105</v>
      </c>
      <c r="AE73" s="77" t="s">
        <v>36</v>
      </c>
      <c r="AF73" s="77" t="s">
        <v>106</v>
      </c>
      <c r="AG73" s="83" t="str">
        <f t="shared" si="28"/>
        <v>Alta</v>
      </c>
      <c r="AH73" s="68">
        <f t="shared" si="36"/>
        <v>0.7</v>
      </c>
      <c r="AI73" s="83" t="str">
        <f t="shared" si="29"/>
        <v>Catastrófico</v>
      </c>
      <c r="AJ73" s="68">
        <f t="shared" si="37"/>
        <v>1</v>
      </c>
      <c r="AK73" s="73" t="str">
        <f t="shared" si="38"/>
        <v>Extremo</v>
      </c>
      <c r="AL73" s="73" t="s">
        <v>38</v>
      </c>
      <c r="AM73" s="84"/>
    </row>
    <row r="74" spans="1:39" ht="197.25" customHeight="1" x14ac:dyDescent="0.2">
      <c r="A74" s="72" t="s">
        <v>218</v>
      </c>
      <c r="B74" s="73">
        <v>1</v>
      </c>
      <c r="C74" s="72" t="s">
        <v>329</v>
      </c>
      <c r="D74" s="72" t="s">
        <v>125</v>
      </c>
      <c r="E74" s="72" t="s">
        <v>309</v>
      </c>
      <c r="F74" s="72" t="s">
        <v>330</v>
      </c>
      <c r="G74" s="72" t="s">
        <v>266</v>
      </c>
      <c r="H74" s="72"/>
      <c r="I74" s="72" t="s">
        <v>156</v>
      </c>
      <c r="J74" s="72" t="s">
        <v>332</v>
      </c>
      <c r="K74" s="74">
        <v>1</v>
      </c>
      <c r="L74" s="72" t="str">
        <f t="shared" si="30"/>
        <v>Muy alta</v>
      </c>
      <c r="M74" s="74">
        <v>1</v>
      </c>
      <c r="N74" s="73" t="str">
        <f t="shared" si="26"/>
        <v>Catastrófico</v>
      </c>
      <c r="O74" s="75" t="str">
        <f t="shared" si="31"/>
        <v>Extremo</v>
      </c>
      <c r="P74" s="76"/>
      <c r="Q74" s="77"/>
      <c r="R74" s="78"/>
      <c r="S74" s="79"/>
      <c r="T74" s="80"/>
      <c r="U74" s="80"/>
      <c r="V74" s="79"/>
      <c r="W74" s="77" t="str">
        <f t="shared" si="32"/>
        <v>X</v>
      </c>
      <c r="X74" s="77" t="str">
        <f t="shared" si="27"/>
        <v xml:space="preserve"> </v>
      </c>
      <c r="Y74" s="77" t="s">
        <v>89</v>
      </c>
      <c r="Z74" s="81">
        <f t="shared" si="33"/>
        <v>0.15</v>
      </c>
      <c r="AA74" s="77" t="s">
        <v>34</v>
      </c>
      <c r="AB74" s="81">
        <f t="shared" si="34"/>
        <v>0.15</v>
      </c>
      <c r="AC74" s="82">
        <f t="shared" si="35"/>
        <v>0.3</v>
      </c>
      <c r="AD74" s="77" t="s">
        <v>105</v>
      </c>
      <c r="AE74" s="77" t="s">
        <v>36</v>
      </c>
      <c r="AF74" s="77" t="s">
        <v>106</v>
      </c>
      <c r="AG74" s="83" t="str">
        <f t="shared" si="28"/>
        <v>Alta</v>
      </c>
      <c r="AH74" s="68">
        <f t="shared" si="36"/>
        <v>0.7</v>
      </c>
      <c r="AI74" s="83" t="str">
        <f t="shared" si="29"/>
        <v>Catastrófico</v>
      </c>
      <c r="AJ74" s="68">
        <f t="shared" si="37"/>
        <v>1</v>
      </c>
      <c r="AK74" s="73" t="str">
        <f t="shared" si="38"/>
        <v>Extremo</v>
      </c>
      <c r="AL74" s="73" t="s">
        <v>38</v>
      </c>
      <c r="AM74" s="84"/>
    </row>
    <row r="75" spans="1:39" ht="197.25" customHeight="1" x14ac:dyDescent="0.2">
      <c r="A75" s="72" t="s">
        <v>218</v>
      </c>
      <c r="B75" s="73">
        <v>1</v>
      </c>
      <c r="C75" s="72" t="s">
        <v>329</v>
      </c>
      <c r="D75" s="72" t="s">
        <v>125</v>
      </c>
      <c r="E75" s="72" t="s">
        <v>309</v>
      </c>
      <c r="F75" s="72" t="s">
        <v>330</v>
      </c>
      <c r="G75" s="72" t="s">
        <v>266</v>
      </c>
      <c r="H75" s="72"/>
      <c r="I75" s="72" t="s">
        <v>156</v>
      </c>
      <c r="J75" s="72" t="s">
        <v>332</v>
      </c>
      <c r="K75" s="74">
        <v>1</v>
      </c>
      <c r="L75" s="72" t="str">
        <f t="shared" si="30"/>
        <v>Muy alta</v>
      </c>
      <c r="M75" s="74">
        <v>1</v>
      </c>
      <c r="N75" s="73" t="str">
        <f t="shared" si="26"/>
        <v>Catastrófico</v>
      </c>
      <c r="O75" s="75" t="str">
        <f t="shared" si="31"/>
        <v>Extremo</v>
      </c>
      <c r="P75" s="76"/>
      <c r="Q75" s="77"/>
      <c r="R75" s="78"/>
      <c r="S75" s="79"/>
      <c r="T75" s="80"/>
      <c r="U75" s="80"/>
      <c r="V75" s="79"/>
      <c r="W75" s="77" t="str">
        <f t="shared" si="32"/>
        <v>X</v>
      </c>
      <c r="X75" s="77" t="str">
        <f t="shared" si="27"/>
        <v xml:space="preserve"> </v>
      </c>
      <c r="Y75" s="77" t="s">
        <v>89</v>
      </c>
      <c r="Z75" s="81">
        <f t="shared" si="33"/>
        <v>0.15</v>
      </c>
      <c r="AA75" s="77" t="s">
        <v>34</v>
      </c>
      <c r="AB75" s="81">
        <f t="shared" si="34"/>
        <v>0.15</v>
      </c>
      <c r="AC75" s="82">
        <f t="shared" si="35"/>
        <v>0.3</v>
      </c>
      <c r="AD75" s="77" t="s">
        <v>105</v>
      </c>
      <c r="AE75" s="77" t="s">
        <v>36</v>
      </c>
      <c r="AF75" s="77" t="s">
        <v>106</v>
      </c>
      <c r="AG75" s="83" t="str">
        <f t="shared" si="28"/>
        <v>Alta</v>
      </c>
      <c r="AH75" s="68">
        <f t="shared" si="36"/>
        <v>0.7</v>
      </c>
      <c r="AI75" s="83" t="str">
        <f t="shared" si="29"/>
        <v>Catastrófico</v>
      </c>
      <c r="AJ75" s="68">
        <f t="shared" si="37"/>
        <v>1</v>
      </c>
      <c r="AK75" s="73" t="str">
        <f t="shared" si="38"/>
        <v>Extremo</v>
      </c>
      <c r="AL75" s="73" t="s">
        <v>38</v>
      </c>
      <c r="AM75" s="84"/>
    </row>
    <row r="76" spans="1:39" ht="197.25" customHeight="1" x14ac:dyDescent="0.2">
      <c r="A76" s="72" t="s">
        <v>218</v>
      </c>
      <c r="B76" s="73">
        <v>1</v>
      </c>
      <c r="C76" s="72" t="s">
        <v>329</v>
      </c>
      <c r="D76" s="72" t="s">
        <v>125</v>
      </c>
      <c r="E76" s="72" t="s">
        <v>309</v>
      </c>
      <c r="F76" s="72" t="s">
        <v>330</v>
      </c>
      <c r="G76" s="72" t="s">
        <v>266</v>
      </c>
      <c r="H76" s="72"/>
      <c r="I76" s="72" t="s">
        <v>156</v>
      </c>
      <c r="J76" s="72" t="s">
        <v>332</v>
      </c>
      <c r="K76" s="74">
        <v>1</v>
      </c>
      <c r="L76" s="72" t="str">
        <f t="shared" si="30"/>
        <v>Muy alta</v>
      </c>
      <c r="M76" s="74">
        <v>1</v>
      </c>
      <c r="N76" s="73" t="str">
        <f t="shared" si="26"/>
        <v>Catastrófico</v>
      </c>
      <c r="O76" s="75" t="str">
        <f t="shared" si="31"/>
        <v>Extremo</v>
      </c>
      <c r="P76" s="76"/>
      <c r="Q76" s="77"/>
      <c r="R76" s="78"/>
      <c r="S76" s="79"/>
      <c r="T76" s="80"/>
      <c r="U76" s="80"/>
      <c r="V76" s="79"/>
      <c r="W76" s="77" t="str">
        <f t="shared" si="32"/>
        <v>X</v>
      </c>
      <c r="X76" s="77" t="str">
        <f t="shared" si="27"/>
        <v xml:space="preserve"> </v>
      </c>
      <c r="Y76" s="77" t="s">
        <v>89</v>
      </c>
      <c r="Z76" s="81">
        <f t="shared" si="33"/>
        <v>0.15</v>
      </c>
      <c r="AA76" s="77" t="s">
        <v>34</v>
      </c>
      <c r="AB76" s="81">
        <f t="shared" si="34"/>
        <v>0.15</v>
      </c>
      <c r="AC76" s="82">
        <f t="shared" si="35"/>
        <v>0.3</v>
      </c>
      <c r="AD76" s="77" t="s">
        <v>105</v>
      </c>
      <c r="AE76" s="77" t="s">
        <v>36</v>
      </c>
      <c r="AF76" s="77" t="s">
        <v>106</v>
      </c>
      <c r="AG76" s="83" t="str">
        <f t="shared" si="28"/>
        <v>Alta</v>
      </c>
      <c r="AH76" s="68">
        <f t="shared" si="36"/>
        <v>0.7</v>
      </c>
      <c r="AI76" s="83" t="str">
        <f t="shared" si="29"/>
        <v>Catastrófico</v>
      </c>
      <c r="AJ76" s="68">
        <f t="shared" si="37"/>
        <v>1</v>
      </c>
      <c r="AK76" s="73" t="str">
        <f t="shared" si="38"/>
        <v>Extremo</v>
      </c>
      <c r="AL76" s="73" t="s">
        <v>38</v>
      </c>
      <c r="AM76" s="84"/>
    </row>
    <row r="77" spans="1:39" ht="197.25" customHeight="1" x14ac:dyDescent="0.2">
      <c r="A77" s="72" t="s">
        <v>218</v>
      </c>
      <c r="B77" s="73">
        <v>1</v>
      </c>
      <c r="C77" s="72" t="s">
        <v>329</v>
      </c>
      <c r="D77" s="72" t="s">
        <v>125</v>
      </c>
      <c r="E77" s="72" t="s">
        <v>309</v>
      </c>
      <c r="F77" s="72" t="s">
        <v>330</v>
      </c>
      <c r="G77" s="72" t="s">
        <v>266</v>
      </c>
      <c r="H77" s="72"/>
      <c r="I77" s="72" t="s">
        <v>156</v>
      </c>
      <c r="J77" s="72" t="s">
        <v>332</v>
      </c>
      <c r="K77" s="74">
        <v>1</v>
      </c>
      <c r="L77" s="72" t="str">
        <f t="shared" si="30"/>
        <v>Muy alta</v>
      </c>
      <c r="M77" s="74">
        <v>1</v>
      </c>
      <c r="N77" s="73" t="str">
        <f t="shared" si="26"/>
        <v>Catastrófico</v>
      </c>
      <c r="O77" s="75" t="str">
        <f t="shared" si="31"/>
        <v>Extremo</v>
      </c>
      <c r="P77" s="76"/>
      <c r="Q77" s="77"/>
      <c r="R77" s="78"/>
      <c r="S77" s="79"/>
      <c r="T77" s="80"/>
      <c r="U77" s="80"/>
      <c r="V77" s="79"/>
      <c r="W77" s="77" t="str">
        <f t="shared" si="32"/>
        <v>X</v>
      </c>
      <c r="X77" s="77" t="str">
        <f t="shared" si="27"/>
        <v xml:space="preserve"> </v>
      </c>
      <c r="Y77" s="77" t="s">
        <v>89</v>
      </c>
      <c r="Z77" s="81">
        <f t="shared" si="33"/>
        <v>0.15</v>
      </c>
      <c r="AA77" s="77" t="s">
        <v>34</v>
      </c>
      <c r="AB77" s="81">
        <f t="shared" si="34"/>
        <v>0.15</v>
      </c>
      <c r="AC77" s="82">
        <f t="shared" si="35"/>
        <v>0.3</v>
      </c>
      <c r="AD77" s="77" t="s">
        <v>105</v>
      </c>
      <c r="AE77" s="77" t="s">
        <v>36</v>
      </c>
      <c r="AF77" s="77" t="s">
        <v>106</v>
      </c>
      <c r="AG77" s="83" t="str">
        <f t="shared" si="28"/>
        <v>Alta</v>
      </c>
      <c r="AH77" s="68">
        <f t="shared" si="36"/>
        <v>0.7</v>
      </c>
      <c r="AI77" s="83" t="str">
        <f t="shared" si="29"/>
        <v>Catastrófico</v>
      </c>
      <c r="AJ77" s="68">
        <f t="shared" si="37"/>
        <v>1</v>
      </c>
      <c r="AK77" s="73" t="str">
        <f t="shared" si="38"/>
        <v>Extremo</v>
      </c>
      <c r="AL77" s="73" t="s">
        <v>38</v>
      </c>
      <c r="AM77" s="84"/>
    </row>
    <row r="78" spans="1:39" ht="197.25" customHeight="1" x14ac:dyDescent="0.2">
      <c r="A78" s="72" t="s">
        <v>218</v>
      </c>
      <c r="B78" s="73">
        <v>1</v>
      </c>
      <c r="C78" s="72" t="s">
        <v>329</v>
      </c>
      <c r="D78" s="72" t="s">
        <v>125</v>
      </c>
      <c r="E78" s="72" t="s">
        <v>309</v>
      </c>
      <c r="F78" s="72" t="s">
        <v>330</v>
      </c>
      <c r="G78" s="72" t="s">
        <v>266</v>
      </c>
      <c r="H78" s="72"/>
      <c r="I78" s="72" t="s">
        <v>156</v>
      </c>
      <c r="J78" s="72" t="s">
        <v>332</v>
      </c>
      <c r="K78" s="74">
        <v>1</v>
      </c>
      <c r="L78" s="72" t="str">
        <f t="shared" si="30"/>
        <v>Muy alta</v>
      </c>
      <c r="M78" s="74">
        <v>1</v>
      </c>
      <c r="N78" s="73" t="str">
        <f t="shared" si="26"/>
        <v>Catastrófico</v>
      </c>
      <c r="O78" s="75" t="str">
        <f t="shared" si="31"/>
        <v>Extremo</v>
      </c>
      <c r="P78" s="76"/>
      <c r="Q78" s="77"/>
      <c r="R78" s="78"/>
      <c r="S78" s="79"/>
      <c r="T78" s="80"/>
      <c r="U78" s="80"/>
      <c r="V78" s="79"/>
      <c r="W78" s="77" t="str">
        <f t="shared" si="32"/>
        <v>X</v>
      </c>
      <c r="X78" s="77" t="str">
        <f t="shared" si="27"/>
        <v xml:space="preserve"> </v>
      </c>
      <c r="Y78" s="77" t="s">
        <v>89</v>
      </c>
      <c r="Z78" s="81">
        <f t="shared" si="33"/>
        <v>0.15</v>
      </c>
      <c r="AA78" s="77" t="s">
        <v>34</v>
      </c>
      <c r="AB78" s="81">
        <f t="shared" si="34"/>
        <v>0.15</v>
      </c>
      <c r="AC78" s="82">
        <f t="shared" si="35"/>
        <v>0.3</v>
      </c>
      <c r="AD78" s="77" t="s">
        <v>105</v>
      </c>
      <c r="AE78" s="77" t="s">
        <v>36</v>
      </c>
      <c r="AF78" s="77" t="s">
        <v>106</v>
      </c>
      <c r="AG78" s="83" t="str">
        <f t="shared" si="28"/>
        <v>Alta</v>
      </c>
      <c r="AH78" s="68">
        <f t="shared" si="36"/>
        <v>0.7</v>
      </c>
      <c r="AI78" s="83" t="str">
        <f t="shared" si="29"/>
        <v>Catastrófico</v>
      </c>
      <c r="AJ78" s="68">
        <f t="shared" si="37"/>
        <v>1</v>
      </c>
      <c r="AK78" s="73" t="str">
        <f t="shared" si="38"/>
        <v>Extremo</v>
      </c>
      <c r="AL78" s="73" t="s">
        <v>38</v>
      </c>
      <c r="AM78" s="84"/>
    </row>
    <row r="79" spans="1:39" ht="197.25" customHeight="1" x14ac:dyDescent="0.2">
      <c r="A79" s="72" t="s">
        <v>218</v>
      </c>
      <c r="B79" s="73">
        <v>1</v>
      </c>
      <c r="C79" s="72" t="s">
        <v>329</v>
      </c>
      <c r="D79" s="72" t="s">
        <v>125</v>
      </c>
      <c r="E79" s="72" t="s">
        <v>309</v>
      </c>
      <c r="F79" s="72" t="s">
        <v>330</v>
      </c>
      <c r="G79" s="72" t="s">
        <v>266</v>
      </c>
      <c r="H79" s="72"/>
      <c r="I79" s="72" t="s">
        <v>156</v>
      </c>
      <c r="J79" s="72" t="s">
        <v>332</v>
      </c>
      <c r="K79" s="74">
        <v>1</v>
      </c>
      <c r="L79" s="72" t="str">
        <f t="shared" si="30"/>
        <v>Muy alta</v>
      </c>
      <c r="M79" s="74">
        <v>1</v>
      </c>
      <c r="N79" s="73" t="str">
        <f t="shared" si="26"/>
        <v>Catastrófico</v>
      </c>
      <c r="O79" s="75" t="str">
        <f t="shared" si="31"/>
        <v>Extremo</v>
      </c>
      <c r="P79" s="76"/>
      <c r="Q79" s="77"/>
      <c r="R79" s="78"/>
      <c r="S79" s="79"/>
      <c r="T79" s="80"/>
      <c r="U79" s="80"/>
      <c r="V79" s="79"/>
      <c r="W79" s="77" t="str">
        <f t="shared" si="32"/>
        <v>X</v>
      </c>
      <c r="X79" s="77" t="str">
        <f t="shared" si="27"/>
        <v xml:space="preserve"> </v>
      </c>
      <c r="Y79" s="77" t="s">
        <v>89</v>
      </c>
      <c r="Z79" s="81">
        <f t="shared" si="33"/>
        <v>0.15</v>
      </c>
      <c r="AA79" s="77" t="s">
        <v>34</v>
      </c>
      <c r="AB79" s="81">
        <f t="shared" si="34"/>
        <v>0.15</v>
      </c>
      <c r="AC79" s="82">
        <f t="shared" si="35"/>
        <v>0.3</v>
      </c>
      <c r="AD79" s="77" t="s">
        <v>105</v>
      </c>
      <c r="AE79" s="77" t="s">
        <v>36</v>
      </c>
      <c r="AF79" s="77" t="s">
        <v>106</v>
      </c>
      <c r="AG79" s="83" t="str">
        <f t="shared" si="28"/>
        <v>Alta</v>
      </c>
      <c r="AH79" s="68">
        <f t="shared" si="36"/>
        <v>0.7</v>
      </c>
      <c r="AI79" s="83" t="str">
        <f t="shared" si="29"/>
        <v>Catastrófico</v>
      </c>
      <c r="AJ79" s="68">
        <f t="shared" si="37"/>
        <v>1</v>
      </c>
      <c r="AK79" s="73" t="str">
        <f t="shared" si="38"/>
        <v>Extremo</v>
      </c>
      <c r="AL79" s="73" t="s">
        <v>38</v>
      </c>
      <c r="AM79" s="84"/>
    </row>
    <row r="80" spans="1:39" ht="197.25" customHeight="1" x14ac:dyDescent="0.2">
      <c r="A80" s="72" t="s">
        <v>218</v>
      </c>
      <c r="B80" s="73">
        <v>1</v>
      </c>
      <c r="C80" s="72" t="s">
        <v>329</v>
      </c>
      <c r="D80" s="72" t="s">
        <v>125</v>
      </c>
      <c r="E80" s="72" t="s">
        <v>309</v>
      </c>
      <c r="F80" s="72" t="s">
        <v>330</v>
      </c>
      <c r="G80" s="72" t="s">
        <v>266</v>
      </c>
      <c r="H80" s="72"/>
      <c r="I80" s="72" t="s">
        <v>156</v>
      </c>
      <c r="J80" s="72" t="s">
        <v>332</v>
      </c>
      <c r="K80" s="74">
        <v>1</v>
      </c>
      <c r="L80" s="72" t="str">
        <f t="shared" si="30"/>
        <v>Muy alta</v>
      </c>
      <c r="M80" s="74">
        <v>1</v>
      </c>
      <c r="N80" s="73" t="str">
        <f t="shared" si="26"/>
        <v>Catastrófico</v>
      </c>
      <c r="O80" s="75" t="str">
        <f t="shared" si="31"/>
        <v>Extremo</v>
      </c>
      <c r="P80" s="76"/>
      <c r="Q80" s="77"/>
      <c r="R80" s="78"/>
      <c r="S80" s="79"/>
      <c r="T80" s="80"/>
      <c r="U80" s="80"/>
      <c r="V80" s="79"/>
      <c r="W80" s="77" t="str">
        <f t="shared" si="32"/>
        <v>X</v>
      </c>
      <c r="X80" s="77" t="str">
        <f t="shared" si="27"/>
        <v xml:space="preserve"> </v>
      </c>
      <c r="Y80" s="77" t="s">
        <v>89</v>
      </c>
      <c r="Z80" s="81">
        <f t="shared" si="33"/>
        <v>0.15</v>
      </c>
      <c r="AA80" s="77" t="s">
        <v>34</v>
      </c>
      <c r="AB80" s="81">
        <f t="shared" si="34"/>
        <v>0.15</v>
      </c>
      <c r="AC80" s="82">
        <f t="shared" si="35"/>
        <v>0.3</v>
      </c>
      <c r="AD80" s="77" t="s">
        <v>105</v>
      </c>
      <c r="AE80" s="77" t="s">
        <v>36</v>
      </c>
      <c r="AF80" s="77" t="s">
        <v>106</v>
      </c>
      <c r="AG80" s="83" t="str">
        <f t="shared" si="28"/>
        <v>Alta</v>
      </c>
      <c r="AH80" s="68">
        <f t="shared" si="36"/>
        <v>0.7</v>
      </c>
      <c r="AI80" s="83" t="str">
        <f t="shared" si="29"/>
        <v>Catastrófico</v>
      </c>
      <c r="AJ80" s="68">
        <f t="shared" si="37"/>
        <v>1</v>
      </c>
      <c r="AK80" s="73" t="str">
        <f t="shared" si="38"/>
        <v>Extremo</v>
      </c>
      <c r="AL80" s="73" t="s">
        <v>38</v>
      </c>
      <c r="AM80" s="84"/>
    </row>
    <row r="81" spans="1:39" ht="197.25" customHeight="1" x14ac:dyDescent="0.2">
      <c r="A81" s="72" t="s">
        <v>218</v>
      </c>
      <c r="B81" s="73">
        <v>1</v>
      </c>
      <c r="C81" s="72" t="s">
        <v>329</v>
      </c>
      <c r="D81" s="72" t="s">
        <v>125</v>
      </c>
      <c r="E81" s="72" t="s">
        <v>309</v>
      </c>
      <c r="F81" s="72" t="s">
        <v>330</v>
      </c>
      <c r="G81" s="72" t="s">
        <v>266</v>
      </c>
      <c r="H81" s="72"/>
      <c r="I81" s="72" t="s">
        <v>156</v>
      </c>
      <c r="J81" s="72" t="s">
        <v>332</v>
      </c>
      <c r="K81" s="74">
        <v>1</v>
      </c>
      <c r="L81" s="72" t="str">
        <f t="shared" si="30"/>
        <v>Muy alta</v>
      </c>
      <c r="M81" s="74">
        <v>1</v>
      </c>
      <c r="N81" s="73" t="str">
        <f t="shared" si="26"/>
        <v>Catastrófico</v>
      </c>
      <c r="O81" s="75" t="str">
        <f t="shared" si="31"/>
        <v>Extremo</v>
      </c>
      <c r="P81" s="76"/>
      <c r="Q81" s="77"/>
      <c r="R81" s="78"/>
      <c r="S81" s="79"/>
      <c r="T81" s="80"/>
      <c r="U81" s="80"/>
      <c r="V81" s="79"/>
      <c r="W81" s="77" t="str">
        <f t="shared" si="32"/>
        <v>X</v>
      </c>
      <c r="X81" s="77" t="str">
        <f t="shared" si="27"/>
        <v xml:space="preserve"> </v>
      </c>
      <c r="Y81" s="77" t="s">
        <v>89</v>
      </c>
      <c r="Z81" s="81">
        <f t="shared" si="33"/>
        <v>0.15</v>
      </c>
      <c r="AA81" s="77" t="s">
        <v>34</v>
      </c>
      <c r="AB81" s="81">
        <f t="shared" si="34"/>
        <v>0.15</v>
      </c>
      <c r="AC81" s="82">
        <f t="shared" si="35"/>
        <v>0.3</v>
      </c>
      <c r="AD81" s="77" t="s">
        <v>105</v>
      </c>
      <c r="AE81" s="77" t="s">
        <v>36</v>
      </c>
      <c r="AF81" s="77" t="s">
        <v>106</v>
      </c>
      <c r="AG81" s="83" t="str">
        <f t="shared" si="28"/>
        <v>Alta</v>
      </c>
      <c r="AH81" s="68">
        <f t="shared" si="36"/>
        <v>0.7</v>
      </c>
      <c r="AI81" s="83" t="str">
        <f t="shared" si="29"/>
        <v>Catastrófico</v>
      </c>
      <c r="AJ81" s="68">
        <f t="shared" si="37"/>
        <v>1</v>
      </c>
      <c r="AK81" s="73" t="str">
        <f t="shared" si="38"/>
        <v>Extremo</v>
      </c>
      <c r="AL81" s="73" t="s">
        <v>38</v>
      </c>
      <c r="AM81" s="84"/>
    </row>
    <row r="82" spans="1:39" ht="197.25" customHeight="1" x14ac:dyDescent="0.2">
      <c r="A82" s="72" t="s">
        <v>218</v>
      </c>
      <c r="B82" s="73">
        <v>1</v>
      </c>
      <c r="C82" s="72" t="s">
        <v>329</v>
      </c>
      <c r="D82" s="72" t="s">
        <v>125</v>
      </c>
      <c r="E82" s="72" t="s">
        <v>309</v>
      </c>
      <c r="F82" s="72" t="s">
        <v>330</v>
      </c>
      <c r="G82" s="72" t="s">
        <v>266</v>
      </c>
      <c r="H82" s="72"/>
      <c r="I82" s="72" t="s">
        <v>156</v>
      </c>
      <c r="J82" s="72" t="s">
        <v>332</v>
      </c>
      <c r="K82" s="74">
        <v>1</v>
      </c>
      <c r="L82" s="72" t="str">
        <f t="shared" si="30"/>
        <v>Muy alta</v>
      </c>
      <c r="M82" s="74">
        <v>1</v>
      </c>
      <c r="N82" s="73" t="str">
        <f t="shared" si="26"/>
        <v>Catastrófico</v>
      </c>
      <c r="O82" s="75" t="str">
        <f t="shared" si="31"/>
        <v>Extremo</v>
      </c>
      <c r="P82" s="76"/>
      <c r="Q82" s="77"/>
      <c r="R82" s="78"/>
      <c r="S82" s="79"/>
      <c r="T82" s="80"/>
      <c r="U82" s="80"/>
      <c r="V82" s="79"/>
      <c r="W82" s="77" t="str">
        <f t="shared" si="32"/>
        <v>X</v>
      </c>
      <c r="X82" s="77" t="str">
        <f t="shared" si="27"/>
        <v xml:space="preserve"> </v>
      </c>
      <c r="Y82" s="77" t="s">
        <v>89</v>
      </c>
      <c r="Z82" s="81">
        <f t="shared" si="33"/>
        <v>0.15</v>
      </c>
      <c r="AA82" s="77" t="s">
        <v>34</v>
      </c>
      <c r="AB82" s="81">
        <f t="shared" si="34"/>
        <v>0.15</v>
      </c>
      <c r="AC82" s="82">
        <f t="shared" si="35"/>
        <v>0.3</v>
      </c>
      <c r="AD82" s="77" t="s">
        <v>105</v>
      </c>
      <c r="AE82" s="77" t="s">
        <v>36</v>
      </c>
      <c r="AF82" s="77" t="s">
        <v>106</v>
      </c>
      <c r="AG82" s="83" t="str">
        <f t="shared" si="28"/>
        <v>Alta</v>
      </c>
      <c r="AH82" s="68">
        <f t="shared" si="36"/>
        <v>0.7</v>
      </c>
      <c r="AI82" s="83" t="str">
        <f t="shared" si="29"/>
        <v>Catastrófico</v>
      </c>
      <c r="AJ82" s="68">
        <f t="shared" si="37"/>
        <v>1</v>
      </c>
      <c r="AK82" s="73" t="str">
        <f t="shared" si="38"/>
        <v>Extremo</v>
      </c>
      <c r="AL82" s="73" t="s">
        <v>38</v>
      </c>
      <c r="AM82" s="84"/>
    </row>
    <row r="83" spans="1:39" ht="197.25" customHeight="1" x14ac:dyDescent="0.2">
      <c r="A83" s="72" t="s">
        <v>218</v>
      </c>
      <c r="B83" s="73">
        <v>1</v>
      </c>
      <c r="C83" s="72" t="s">
        <v>329</v>
      </c>
      <c r="D83" s="72" t="s">
        <v>125</v>
      </c>
      <c r="E83" s="72" t="s">
        <v>309</v>
      </c>
      <c r="F83" s="72" t="s">
        <v>330</v>
      </c>
      <c r="G83" s="72" t="s">
        <v>266</v>
      </c>
      <c r="H83" s="72"/>
      <c r="I83" s="72" t="s">
        <v>156</v>
      </c>
      <c r="J83" s="72" t="s">
        <v>332</v>
      </c>
      <c r="K83" s="74">
        <v>1</v>
      </c>
      <c r="L83" s="72" t="str">
        <f t="shared" si="30"/>
        <v>Muy alta</v>
      </c>
      <c r="M83" s="74">
        <v>1</v>
      </c>
      <c r="N83" s="73" t="str">
        <f t="shared" si="26"/>
        <v>Catastrófico</v>
      </c>
      <c r="O83" s="75" t="str">
        <f t="shared" si="31"/>
        <v>Extremo</v>
      </c>
      <c r="P83" s="76"/>
      <c r="Q83" s="77"/>
      <c r="R83" s="78"/>
      <c r="S83" s="79"/>
      <c r="T83" s="80"/>
      <c r="U83" s="80"/>
      <c r="V83" s="79"/>
      <c r="W83" s="77" t="str">
        <f t="shared" si="32"/>
        <v>X</v>
      </c>
      <c r="X83" s="77" t="str">
        <f t="shared" si="27"/>
        <v xml:space="preserve"> </v>
      </c>
      <c r="Y83" s="77" t="s">
        <v>89</v>
      </c>
      <c r="Z83" s="81">
        <f t="shared" si="33"/>
        <v>0.15</v>
      </c>
      <c r="AA83" s="77" t="s">
        <v>34</v>
      </c>
      <c r="AB83" s="81">
        <f t="shared" si="34"/>
        <v>0.15</v>
      </c>
      <c r="AC83" s="82">
        <f t="shared" si="35"/>
        <v>0.3</v>
      </c>
      <c r="AD83" s="77" t="s">
        <v>105</v>
      </c>
      <c r="AE83" s="77" t="s">
        <v>36</v>
      </c>
      <c r="AF83" s="77" t="s">
        <v>106</v>
      </c>
      <c r="AG83" s="83" t="str">
        <f t="shared" si="28"/>
        <v>Alta</v>
      </c>
      <c r="AH83" s="68">
        <f t="shared" si="36"/>
        <v>0.7</v>
      </c>
      <c r="AI83" s="83" t="str">
        <f t="shared" si="29"/>
        <v>Catastrófico</v>
      </c>
      <c r="AJ83" s="68">
        <f t="shared" si="37"/>
        <v>1</v>
      </c>
      <c r="AK83" s="73" t="str">
        <f t="shared" si="38"/>
        <v>Extremo</v>
      </c>
      <c r="AL83" s="73" t="s">
        <v>38</v>
      </c>
      <c r="AM83" s="84"/>
    </row>
    <row r="84" spans="1:39" ht="197.25" customHeight="1" x14ac:dyDescent="0.2">
      <c r="A84" s="72" t="s">
        <v>218</v>
      </c>
      <c r="B84" s="73">
        <v>1</v>
      </c>
      <c r="C84" s="72" t="s">
        <v>329</v>
      </c>
      <c r="D84" s="72" t="s">
        <v>125</v>
      </c>
      <c r="E84" s="72" t="s">
        <v>309</v>
      </c>
      <c r="F84" s="72" t="s">
        <v>330</v>
      </c>
      <c r="G84" s="72" t="s">
        <v>266</v>
      </c>
      <c r="H84" s="72"/>
      <c r="I84" s="72" t="s">
        <v>156</v>
      </c>
      <c r="J84" s="72" t="s">
        <v>332</v>
      </c>
      <c r="K84" s="74">
        <v>1</v>
      </c>
      <c r="L84" s="72" t="str">
        <f t="shared" si="30"/>
        <v>Muy alta</v>
      </c>
      <c r="M84" s="74">
        <v>1</v>
      </c>
      <c r="N84" s="73" t="str">
        <f t="shared" si="26"/>
        <v>Catastrófico</v>
      </c>
      <c r="O84" s="75" t="str">
        <f t="shared" si="31"/>
        <v>Extremo</v>
      </c>
      <c r="P84" s="76"/>
      <c r="Q84" s="77"/>
      <c r="R84" s="78"/>
      <c r="S84" s="79"/>
      <c r="T84" s="80"/>
      <c r="U84" s="80"/>
      <c r="V84" s="79"/>
      <c r="W84" s="77" t="str">
        <f t="shared" si="32"/>
        <v>X</v>
      </c>
      <c r="X84" s="77" t="str">
        <f t="shared" si="27"/>
        <v xml:space="preserve"> </v>
      </c>
      <c r="Y84" s="77" t="s">
        <v>89</v>
      </c>
      <c r="Z84" s="81">
        <f t="shared" si="33"/>
        <v>0.15</v>
      </c>
      <c r="AA84" s="77" t="s">
        <v>34</v>
      </c>
      <c r="AB84" s="81">
        <f t="shared" si="34"/>
        <v>0.15</v>
      </c>
      <c r="AC84" s="82">
        <f t="shared" si="35"/>
        <v>0.3</v>
      </c>
      <c r="AD84" s="77" t="s">
        <v>105</v>
      </c>
      <c r="AE84" s="77" t="s">
        <v>36</v>
      </c>
      <c r="AF84" s="77" t="s">
        <v>106</v>
      </c>
      <c r="AG84" s="83" t="str">
        <f t="shared" si="28"/>
        <v>Alta</v>
      </c>
      <c r="AH84" s="68">
        <f t="shared" si="36"/>
        <v>0.7</v>
      </c>
      <c r="AI84" s="83" t="str">
        <f t="shared" si="29"/>
        <v>Catastrófico</v>
      </c>
      <c r="AJ84" s="68">
        <f t="shared" si="37"/>
        <v>1</v>
      </c>
      <c r="AK84" s="73" t="str">
        <f t="shared" si="38"/>
        <v>Extremo</v>
      </c>
      <c r="AL84" s="73" t="s">
        <v>38</v>
      </c>
      <c r="AM84" s="84"/>
    </row>
    <row r="85" spans="1:39" ht="197.25" customHeight="1" x14ac:dyDescent="0.2">
      <c r="A85" s="72" t="s">
        <v>218</v>
      </c>
      <c r="B85" s="73">
        <v>1</v>
      </c>
      <c r="C85" s="72" t="s">
        <v>329</v>
      </c>
      <c r="D85" s="72" t="s">
        <v>125</v>
      </c>
      <c r="E85" s="72" t="s">
        <v>309</v>
      </c>
      <c r="F85" s="72" t="s">
        <v>330</v>
      </c>
      <c r="G85" s="72" t="s">
        <v>266</v>
      </c>
      <c r="H85" s="72"/>
      <c r="I85" s="72" t="s">
        <v>156</v>
      </c>
      <c r="J85" s="72" t="s">
        <v>332</v>
      </c>
      <c r="K85" s="74">
        <v>1</v>
      </c>
      <c r="L85" s="72" t="str">
        <f t="shared" si="30"/>
        <v>Muy alta</v>
      </c>
      <c r="M85" s="74">
        <v>1</v>
      </c>
      <c r="N85" s="73" t="str">
        <f t="shared" si="26"/>
        <v>Catastrófico</v>
      </c>
      <c r="O85" s="75" t="str">
        <f t="shared" si="31"/>
        <v>Extremo</v>
      </c>
      <c r="P85" s="76"/>
      <c r="Q85" s="77"/>
      <c r="R85" s="78"/>
      <c r="S85" s="79"/>
      <c r="T85" s="80"/>
      <c r="U85" s="80"/>
      <c r="V85" s="79"/>
      <c r="W85" s="77" t="str">
        <f t="shared" si="32"/>
        <v>X</v>
      </c>
      <c r="X85" s="77" t="str">
        <f t="shared" si="27"/>
        <v xml:space="preserve"> </v>
      </c>
      <c r="Y85" s="77" t="s">
        <v>89</v>
      </c>
      <c r="Z85" s="81">
        <f t="shared" si="33"/>
        <v>0.15</v>
      </c>
      <c r="AA85" s="77" t="s">
        <v>34</v>
      </c>
      <c r="AB85" s="81">
        <f t="shared" si="34"/>
        <v>0.15</v>
      </c>
      <c r="AC85" s="82">
        <f t="shared" si="35"/>
        <v>0.3</v>
      </c>
      <c r="AD85" s="77" t="s">
        <v>105</v>
      </c>
      <c r="AE85" s="77" t="s">
        <v>36</v>
      </c>
      <c r="AF85" s="77" t="s">
        <v>106</v>
      </c>
      <c r="AG85" s="83" t="str">
        <f t="shared" si="28"/>
        <v>Alta</v>
      </c>
      <c r="AH85" s="68">
        <f t="shared" si="36"/>
        <v>0.7</v>
      </c>
      <c r="AI85" s="83" t="str">
        <f t="shared" si="29"/>
        <v>Catastrófico</v>
      </c>
      <c r="AJ85" s="68">
        <f t="shared" si="37"/>
        <v>1</v>
      </c>
      <c r="AK85" s="73" t="str">
        <f t="shared" si="38"/>
        <v>Extremo</v>
      </c>
      <c r="AL85" s="73" t="s">
        <v>38</v>
      </c>
      <c r="AM85" s="84"/>
    </row>
    <row r="86" spans="1:39" ht="197.25" customHeight="1" x14ac:dyDescent="0.2">
      <c r="A86" s="72" t="s">
        <v>218</v>
      </c>
      <c r="B86" s="73">
        <v>1</v>
      </c>
      <c r="C86" s="72" t="s">
        <v>329</v>
      </c>
      <c r="D86" s="72" t="s">
        <v>125</v>
      </c>
      <c r="E86" s="72" t="s">
        <v>309</v>
      </c>
      <c r="F86" s="72" t="s">
        <v>330</v>
      </c>
      <c r="G86" s="72" t="s">
        <v>266</v>
      </c>
      <c r="H86" s="72"/>
      <c r="I86" s="72" t="s">
        <v>156</v>
      </c>
      <c r="J86" s="72" t="s">
        <v>332</v>
      </c>
      <c r="K86" s="74">
        <v>1</v>
      </c>
      <c r="L86" s="72" t="str">
        <f t="shared" si="30"/>
        <v>Muy alta</v>
      </c>
      <c r="M86" s="74">
        <v>1</v>
      </c>
      <c r="N86" s="73" t="str">
        <f t="shared" si="26"/>
        <v>Catastrófico</v>
      </c>
      <c r="O86" s="75" t="str">
        <f t="shared" si="31"/>
        <v>Extremo</v>
      </c>
      <c r="P86" s="76"/>
      <c r="Q86" s="77"/>
      <c r="R86" s="78"/>
      <c r="S86" s="79"/>
      <c r="T86" s="80"/>
      <c r="U86" s="80"/>
      <c r="V86" s="79"/>
      <c r="W86" s="77" t="str">
        <f t="shared" si="32"/>
        <v>X</v>
      </c>
      <c r="X86" s="77" t="str">
        <f t="shared" si="27"/>
        <v xml:space="preserve"> </v>
      </c>
      <c r="Y86" s="77" t="s">
        <v>89</v>
      </c>
      <c r="Z86" s="81">
        <f t="shared" si="33"/>
        <v>0.15</v>
      </c>
      <c r="AA86" s="77" t="s">
        <v>34</v>
      </c>
      <c r="AB86" s="81">
        <f t="shared" si="34"/>
        <v>0.15</v>
      </c>
      <c r="AC86" s="82">
        <f t="shared" si="35"/>
        <v>0.3</v>
      </c>
      <c r="AD86" s="77" t="s">
        <v>105</v>
      </c>
      <c r="AE86" s="77" t="s">
        <v>36</v>
      </c>
      <c r="AF86" s="77" t="s">
        <v>106</v>
      </c>
      <c r="AG86" s="83" t="str">
        <f t="shared" si="28"/>
        <v>Alta</v>
      </c>
      <c r="AH86" s="68">
        <f t="shared" si="36"/>
        <v>0.7</v>
      </c>
      <c r="AI86" s="83" t="str">
        <f t="shared" si="29"/>
        <v>Catastrófico</v>
      </c>
      <c r="AJ86" s="68">
        <f t="shared" si="37"/>
        <v>1</v>
      </c>
      <c r="AK86" s="73" t="str">
        <f t="shared" si="38"/>
        <v>Extremo</v>
      </c>
      <c r="AL86" s="73" t="s">
        <v>38</v>
      </c>
      <c r="AM86" s="84"/>
    </row>
    <row r="87" spans="1:39" ht="197.25" customHeight="1" x14ac:dyDescent="0.2">
      <c r="A87" s="72" t="s">
        <v>218</v>
      </c>
      <c r="B87" s="73">
        <v>1</v>
      </c>
      <c r="C87" s="72" t="s">
        <v>329</v>
      </c>
      <c r="D87" s="72" t="s">
        <v>125</v>
      </c>
      <c r="E87" s="72" t="s">
        <v>309</v>
      </c>
      <c r="F87" s="72" t="s">
        <v>330</v>
      </c>
      <c r="G87" s="72" t="s">
        <v>266</v>
      </c>
      <c r="H87" s="72"/>
      <c r="I87" s="72" t="s">
        <v>156</v>
      </c>
      <c r="J87" s="72" t="s">
        <v>332</v>
      </c>
      <c r="K87" s="74">
        <v>1</v>
      </c>
      <c r="L87" s="72" t="str">
        <f t="shared" si="30"/>
        <v>Muy alta</v>
      </c>
      <c r="M87" s="74">
        <v>1</v>
      </c>
      <c r="N87" s="73" t="str">
        <f t="shared" si="26"/>
        <v>Catastrófico</v>
      </c>
      <c r="O87" s="75" t="str">
        <f t="shared" si="31"/>
        <v>Extremo</v>
      </c>
      <c r="P87" s="76"/>
      <c r="Q87" s="77"/>
      <c r="R87" s="78"/>
      <c r="S87" s="79"/>
      <c r="T87" s="80"/>
      <c r="U87" s="80"/>
      <c r="V87" s="79"/>
      <c r="W87" s="77" t="str">
        <f t="shared" si="32"/>
        <v>X</v>
      </c>
      <c r="X87" s="77" t="str">
        <f t="shared" si="27"/>
        <v xml:space="preserve"> </v>
      </c>
      <c r="Y87" s="77" t="s">
        <v>89</v>
      </c>
      <c r="Z87" s="81">
        <f t="shared" si="33"/>
        <v>0.15</v>
      </c>
      <c r="AA87" s="77" t="s">
        <v>34</v>
      </c>
      <c r="AB87" s="81">
        <f t="shared" si="34"/>
        <v>0.15</v>
      </c>
      <c r="AC87" s="82">
        <f t="shared" si="35"/>
        <v>0.3</v>
      </c>
      <c r="AD87" s="77" t="s">
        <v>105</v>
      </c>
      <c r="AE87" s="77" t="s">
        <v>36</v>
      </c>
      <c r="AF87" s="77" t="s">
        <v>106</v>
      </c>
      <c r="AG87" s="83" t="str">
        <f t="shared" si="28"/>
        <v>Alta</v>
      </c>
      <c r="AH87" s="68">
        <f t="shared" si="36"/>
        <v>0.7</v>
      </c>
      <c r="AI87" s="83" t="str">
        <f t="shared" si="29"/>
        <v>Catastrófico</v>
      </c>
      <c r="AJ87" s="68">
        <f t="shared" si="37"/>
        <v>1</v>
      </c>
      <c r="AK87" s="73" t="str">
        <f t="shared" si="38"/>
        <v>Extremo</v>
      </c>
      <c r="AL87" s="73" t="s">
        <v>38</v>
      </c>
      <c r="AM87" s="84"/>
    </row>
    <row r="88" spans="1:39" ht="197.25" customHeight="1" x14ac:dyDescent="0.2">
      <c r="A88" s="72" t="s">
        <v>218</v>
      </c>
      <c r="B88" s="73">
        <v>1</v>
      </c>
      <c r="C88" s="72" t="s">
        <v>329</v>
      </c>
      <c r="D88" s="72" t="s">
        <v>125</v>
      </c>
      <c r="E88" s="72" t="s">
        <v>309</v>
      </c>
      <c r="F88" s="72" t="s">
        <v>330</v>
      </c>
      <c r="G88" s="72" t="s">
        <v>266</v>
      </c>
      <c r="H88" s="72"/>
      <c r="I88" s="72" t="s">
        <v>156</v>
      </c>
      <c r="J88" s="72" t="s">
        <v>332</v>
      </c>
      <c r="K88" s="74">
        <v>1</v>
      </c>
      <c r="L88" s="72" t="str">
        <f t="shared" si="30"/>
        <v>Muy alta</v>
      </c>
      <c r="M88" s="74">
        <v>1</v>
      </c>
      <c r="N88" s="73" t="str">
        <f t="shared" si="26"/>
        <v>Catastrófico</v>
      </c>
      <c r="O88" s="75" t="str">
        <f t="shared" si="31"/>
        <v>Extremo</v>
      </c>
      <c r="P88" s="76"/>
      <c r="Q88" s="77"/>
      <c r="R88" s="78"/>
      <c r="S88" s="79"/>
      <c r="T88" s="80"/>
      <c r="U88" s="80"/>
      <c r="V88" s="79"/>
      <c r="W88" s="77" t="str">
        <f t="shared" si="32"/>
        <v>X</v>
      </c>
      <c r="X88" s="77" t="str">
        <f t="shared" si="27"/>
        <v xml:space="preserve"> </v>
      </c>
      <c r="Y88" s="77" t="s">
        <v>89</v>
      </c>
      <c r="Z88" s="81">
        <f t="shared" si="33"/>
        <v>0.15</v>
      </c>
      <c r="AA88" s="77" t="s">
        <v>34</v>
      </c>
      <c r="AB88" s="81">
        <f t="shared" si="34"/>
        <v>0.15</v>
      </c>
      <c r="AC88" s="82">
        <f t="shared" si="35"/>
        <v>0.3</v>
      </c>
      <c r="AD88" s="77" t="s">
        <v>105</v>
      </c>
      <c r="AE88" s="77" t="s">
        <v>36</v>
      </c>
      <c r="AF88" s="77" t="s">
        <v>106</v>
      </c>
      <c r="AG88" s="83" t="str">
        <f t="shared" si="28"/>
        <v>Alta</v>
      </c>
      <c r="AH88" s="68">
        <f t="shared" si="36"/>
        <v>0.7</v>
      </c>
      <c r="AI88" s="83" t="str">
        <f t="shared" si="29"/>
        <v>Catastrófico</v>
      </c>
      <c r="AJ88" s="68">
        <f t="shared" si="37"/>
        <v>1</v>
      </c>
      <c r="AK88" s="73" t="str">
        <f t="shared" si="38"/>
        <v>Extremo</v>
      </c>
      <c r="AL88" s="73" t="s">
        <v>38</v>
      </c>
      <c r="AM88" s="84"/>
    </row>
    <row r="89" spans="1:39" ht="197.25" customHeight="1" x14ac:dyDescent="0.2">
      <c r="A89" s="72" t="s">
        <v>218</v>
      </c>
      <c r="B89" s="73">
        <v>1</v>
      </c>
      <c r="C89" s="72" t="s">
        <v>329</v>
      </c>
      <c r="D89" s="72" t="s">
        <v>125</v>
      </c>
      <c r="E89" s="72" t="s">
        <v>309</v>
      </c>
      <c r="F89" s="72" t="s">
        <v>330</v>
      </c>
      <c r="G89" s="72" t="s">
        <v>266</v>
      </c>
      <c r="H89" s="72"/>
      <c r="I89" s="72" t="s">
        <v>156</v>
      </c>
      <c r="J89" s="72" t="s">
        <v>332</v>
      </c>
      <c r="K89" s="74">
        <v>1</v>
      </c>
      <c r="L89" s="72" t="str">
        <f t="shared" si="30"/>
        <v>Muy alta</v>
      </c>
      <c r="M89" s="74">
        <v>1</v>
      </c>
      <c r="N89" s="73" t="str">
        <f t="shared" si="26"/>
        <v>Catastrófico</v>
      </c>
      <c r="O89" s="75" t="str">
        <f t="shared" si="31"/>
        <v>Extremo</v>
      </c>
      <c r="P89" s="76"/>
      <c r="Q89" s="77"/>
      <c r="R89" s="78"/>
      <c r="S89" s="79"/>
      <c r="T89" s="80"/>
      <c r="U89" s="80"/>
      <c r="V89" s="79"/>
      <c r="W89" s="77" t="str">
        <f t="shared" si="32"/>
        <v>X</v>
      </c>
      <c r="X89" s="77" t="str">
        <f t="shared" si="27"/>
        <v xml:space="preserve"> </v>
      </c>
      <c r="Y89" s="77" t="s">
        <v>89</v>
      </c>
      <c r="Z89" s="81">
        <f t="shared" si="33"/>
        <v>0.15</v>
      </c>
      <c r="AA89" s="77" t="s">
        <v>34</v>
      </c>
      <c r="AB89" s="81">
        <f t="shared" si="34"/>
        <v>0.15</v>
      </c>
      <c r="AC89" s="82">
        <f t="shared" si="35"/>
        <v>0.3</v>
      </c>
      <c r="AD89" s="77" t="s">
        <v>105</v>
      </c>
      <c r="AE89" s="77" t="s">
        <v>36</v>
      </c>
      <c r="AF89" s="77" t="s">
        <v>106</v>
      </c>
      <c r="AG89" s="83" t="str">
        <f t="shared" si="28"/>
        <v>Alta</v>
      </c>
      <c r="AH89" s="68">
        <f t="shared" si="36"/>
        <v>0.7</v>
      </c>
      <c r="AI89" s="83" t="str">
        <f t="shared" si="29"/>
        <v>Catastrófico</v>
      </c>
      <c r="AJ89" s="68">
        <f t="shared" si="37"/>
        <v>1</v>
      </c>
      <c r="AK89" s="73" t="str">
        <f t="shared" si="38"/>
        <v>Extremo</v>
      </c>
      <c r="AL89" s="73" t="s">
        <v>38</v>
      </c>
      <c r="AM89" s="84"/>
    </row>
    <row r="90" spans="1:39" ht="197.25" customHeight="1" x14ac:dyDescent="0.2">
      <c r="A90" s="72" t="s">
        <v>218</v>
      </c>
      <c r="B90" s="73">
        <v>1</v>
      </c>
      <c r="C90" s="72" t="s">
        <v>329</v>
      </c>
      <c r="D90" s="72" t="s">
        <v>125</v>
      </c>
      <c r="E90" s="72" t="s">
        <v>309</v>
      </c>
      <c r="F90" s="72" t="s">
        <v>330</v>
      </c>
      <c r="G90" s="72" t="s">
        <v>266</v>
      </c>
      <c r="H90" s="72"/>
      <c r="I90" s="72" t="s">
        <v>156</v>
      </c>
      <c r="J90" s="72" t="s">
        <v>332</v>
      </c>
      <c r="K90" s="74">
        <v>1</v>
      </c>
      <c r="L90" s="72" t="str">
        <f t="shared" si="30"/>
        <v>Muy alta</v>
      </c>
      <c r="M90" s="74">
        <v>1</v>
      </c>
      <c r="N90" s="73" t="str">
        <f t="shared" si="26"/>
        <v>Catastrófico</v>
      </c>
      <c r="O90" s="75" t="str">
        <f t="shared" si="31"/>
        <v>Extremo</v>
      </c>
      <c r="P90" s="76"/>
      <c r="Q90" s="77"/>
      <c r="R90" s="78"/>
      <c r="S90" s="79"/>
      <c r="T90" s="80"/>
      <c r="U90" s="80"/>
      <c r="V90" s="79"/>
      <c r="W90" s="77" t="str">
        <f t="shared" si="32"/>
        <v>X</v>
      </c>
      <c r="X90" s="77" t="str">
        <f t="shared" si="27"/>
        <v xml:space="preserve"> </v>
      </c>
      <c r="Y90" s="77" t="s">
        <v>89</v>
      </c>
      <c r="Z90" s="81">
        <f t="shared" si="33"/>
        <v>0.15</v>
      </c>
      <c r="AA90" s="77" t="s">
        <v>34</v>
      </c>
      <c r="AB90" s="81">
        <f t="shared" si="34"/>
        <v>0.15</v>
      </c>
      <c r="AC90" s="82">
        <f t="shared" si="35"/>
        <v>0.3</v>
      </c>
      <c r="AD90" s="77" t="s">
        <v>105</v>
      </c>
      <c r="AE90" s="77" t="s">
        <v>36</v>
      </c>
      <c r="AF90" s="77" t="s">
        <v>106</v>
      </c>
      <c r="AG90" s="83" t="str">
        <f t="shared" si="28"/>
        <v>Alta</v>
      </c>
      <c r="AH90" s="68">
        <f t="shared" si="36"/>
        <v>0.7</v>
      </c>
      <c r="AI90" s="83" t="str">
        <f t="shared" si="29"/>
        <v>Catastrófico</v>
      </c>
      <c r="AJ90" s="68">
        <f t="shared" si="37"/>
        <v>1</v>
      </c>
      <c r="AK90" s="73" t="str">
        <f t="shared" si="38"/>
        <v>Extremo</v>
      </c>
      <c r="AL90" s="73" t="s">
        <v>38</v>
      </c>
      <c r="AM90" s="84"/>
    </row>
    <row r="91" spans="1:39" ht="197.25" customHeight="1" x14ac:dyDescent="0.2">
      <c r="A91" s="72" t="s">
        <v>218</v>
      </c>
      <c r="B91" s="73">
        <v>1</v>
      </c>
      <c r="C91" s="72" t="s">
        <v>329</v>
      </c>
      <c r="D91" s="72" t="s">
        <v>125</v>
      </c>
      <c r="E91" s="72" t="s">
        <v>309</v>
      </c>
      <c r="F91" s="72" t="s">
        <v>330</v>
      </c>
      <c r="G91" s="72" t="s">
        <v>266</v>
      </c>
      <c r="H91" s="72"/>
      <c r="I91" s="72" t="s">
        <v>156</v>
      </c>
      <c r="J91" s="72" t="s">
        <v>332</v>
      </c>
      <c r="K91" s="74">
        <v>1</v>
      </c>
      <c r="L91" s="72" t="str">
        <f t="shared" si="30"/>
        <v>Muy alta</v>
      </c>
      <c r="M91" s="74">
        <v>1</v>
      </c>
      <c r="N91" s="73" t="str">
        <f t="shared" si="26"/>
        <v>Catastrófico</v>
      </c>
      <c r="O91" s="75" t="str">
        <f t="shared" si="31"/>
        <v>Extremo</v>
      </c>
      <c r="P91" s="76"/>
      <c r="Q91" s="77"/>
      <c r="R91" s="78"/>
      <c r="S91" s="79"/>
      <c r="T91" s="80"/>
      <c r="U91" s="80"/>
      <c r="V91" s="79"/>
      <c r="W91" s="77" t="str">
        <f t="shared" si="32"/>
        <v>X</v>
      </c>
      <c r="X91" s="77" t="str">
        <f t="shared" si="27"/>
        <v xml:space="preserve"> </v>
      </c>
      <c r="Y91" s="77" t="s">
        <v>89</v>
      </c>
      <c r="Z91" s="81">
        <f t="shared" si="33"/>
        <v>0.15</v>
      </c>
      <c r="AA91" s="77" t="s">
        <v>34</v>
      </c>
      <c r="AB91" s="81">
        <f t="shared" si="34"/>
        <v>0.15</v>
      </c>
      <c r="AC91" s="82">
        <f t="shared" si="35"/>
        <v>0.3</v>
      </c>
      <c r="AD91" s="77" t="s">
        <v>105</v>
      </c>
      <c r="AE91" s="77" t="s">
        <v>36</v>
      </c>
      <c r="AF91" s="77" t="s">
        <v>106</v>
      </c>
      <c r="AG91" s="83" t="str">
        <f t="shared" si="28"/>
        <v>Alta</v>
      </c>
      <c r="AH91" s="68">
        <f t="shared" si="36"/>
        <v>0.7</v>
      </c>
      <c r="AI91" s="83" t="str">
        <f t="shared" si="29"/>
        <v>Catastrófico</v>
      </c>
      <c r="AJ91" s="68">
        <f t="shared" si="37"/>
        <v>1</v>
      </c>
      <c r="AK91" s="73" t="str">
        <f t="shared" si="38"/>
        <v>Extremo</v>
      </c>
      <c r="AL91" s="73" t="s">
        <v>38</v>
      </c>
      <c r="AM91" s="84"/>
    </row>
    <row r="92" spans="1:39" ht="197.25" customHeight="1" x14ac:dyDescent="0.2">
      <c r="A92" s="72" t="s">
        <v>218</v>
      </c>
      <c r="B92" s="73">
        <v>1</v>
      </c>
      <c r="C92" s="72" t="s">
        <v>329</v>
      </c>
      <c r="D92" s="72" t="s">
        <v>125</v>
      </c>
      <c r="E92" s="72" t="s">
        <v>309</v>
      </c>
      <c r="F92" s="72" t="s">
        <v>330</v>
      </c>
      <c r="G92" s="72" t="s">
        <v>266</v>
      </c>
      <c r="H92" s="72"/>
      <c r="I92" s="72" t="s">
        <v>156</v>
      </c>
      <c r="J92" s="72" t="s">
        <v>332</v>
      </c>
      <c r="K92" s="74">
        <v>1</v>
      </c>
      <c r="L92" s="72" t="str">
        <f t="shared" si="30"/>
        <v>Muy alta</v>
      </c>
      <c r="M92" s="74">
        <v>1</v>
      </c>
      <c r="N92" s="73" t="str">
        <f t="shared" si="26"/>
        <v>Catastrófico</v>
      </c>
      <c r="O92" s="75" t="str">
        <f t="shared" si="31"/>
        <v>Extremo</v>
      </c>
      <c r="P92" s="76"/>
      <c r="Q92" s="77"/>
      <c r="R92" s="78"/>
      <c r="S92" s="79"/>
      <c r="T92" s="80"/>
      <c r="U92" s="80"/>
      <c r="V92" s="79"/>
      <c r="W92" s="77" t="str">
        <f t="shared" si="32"/>
        <v>X</v>
      </c>
      <c r="X92" s="77" t="str">
        <f t="shared" si="27"/>
        <v xml:space="preserve"> </v>
      </c>
      <c r="Y92" s="77" t="s">
        <v>89</v>
      </c>
      <c r="Z92" s="81">
        <f t="shared" si="33"/>
        <v>0.15</v>
      </c>
      <c r="AA92" s="77" t="s">
        <v>34</v>
      </c>
      <c r="AB92" s="81">
        <f t="shared" si="34"/>
        <v>0.15</v>
      </c>
      <c r="AC92" s="82">
        <f t="shared" si="35"/>
        <v>0.3</v>
      </c>
      <c r="AD92" s="77" t="s">
        <v>105</v>
      </c>
      <c r="AE92" s="77" t="s">
        <v>36</v>
      </c>
      <c r="AF92" s="77" t="s">
        <v>106</v>
      </c>
      <c r="AG92" s="83" t="str">
        <f t="shared" si="28"/>
        <v>Alta</v>
      </c>
      <c r="AH92" s="68">
        <f t="shared" si="36"/>
        <v>0.7</v>
      </c>
      <c r="AI92" s="83" t="str">
        <f t="shared" si="29"/>
        <v>Catastrófico</v>
      </c>
      <c r="AJ92" s="68">
        <f t="shared" si="37"/>
        <v>1</v>
      </c>
      <c r="AK92" s="73" t="str">
        <f t="shared" si="38"/>
        <v>Extremo</v>
      </c>
      <c r="AL92" s="73" t="s">
        <v>38</v>
      </c>
      <c r="AM92" s="84"/>
    </row>
    <row r="93" spans="1:39" ht="197.25" customHeight="1" x14ac:dyDescent="0.2">
      <c r="A93" s="72" t="s">
        <v>218</v>
      </c>
      <c r="B93" s="73">
        <v>1</v>
      </c>
      <c r="C93" s="72" t="s">
        <v>329</v>
      </c>
      <c r="D93" s="72" t="s">
        <v>125</v>
      </c>
      <c r="E93" s="72" t="s">
        <v>309</v>
      </c>
      <c r="F93" s="72" t="s">
        <v>330</v>
      </c>
      <c r="G93" s="72" t="s">
        <v>266</v>
      </c>
      <c r="H93" s="72"/>
      <c r="I93" s="72" t="s">
        <v>156</v>
      </c>
      <c r="J93" s="72" t="s">
        <v>332</v>
      </c>
      <c r="K93" s="74">
        <v>1</v>
      </c>
      <c r="L93" s="72" t="str">
        <f t="shared" si="30"/>
        <v>Muy alta</v>
      </c>
      <c r="M93" s="74">
        <v>1</v>
      </c>
      <c r="N93" s="73" t="str">
        <f t="shared" si="26"/>
        <v>Catastrófico</v>
      </c>
      <c r="O93" s="75" t="str">
        <f t="shared" si="31"/>
        <v>Extremo</v>
      </c>
      <c r="P93" s="76"/>
      <c r="Q93" s="77"/>
      <c r="R93" s="78"/>
      <c r="S93" s="79"/>
      <c r="T93" s="80"/>
      <c r="U93" s="80"/>
      <c r="V93" s="79"/>
      <c r="W93" s="77" t="str">
        <f t="shared" si="32"/>
        <v>X</v>
      </c>
      <c r="X93" s="77" t="str">
        <f t="shared" si="27"/>
        <v xml:space="preserve"> </v>
      </c>
      <c r="Y93" s="77" t="s">
        <v>89</v>
      </c>
      <c r="Z93" s="81">
        <f t="shared" si="33"/>
        <v>0.15</v>
      </c>
      <c r="AA93" s="77" t="s">
        <v>34</v>
      </c>
      <c r="AB93" s="81">
        <f t="shared" si="34"/>
        <v>0.15</v>
      </c>
      <c r="AC93" s="82">
        <f t="shared" si="35"/>
        <v>0.3</v>
      </c>
      <c r="AD93" s="77" t="s">
        <v>105</v>
      </c>
      <c r="AE93" s="77" t="s">
        <v>36</v>
      </c>
      <c r="AF93" s="77" t="s">
        <v>106</v>
      </c>
      <c r="AG93" s="83" t="str">
        <f t="shared" si="28"/>
        <v>Alta</v>
      </c>
      <c r="AH93" s="68">
        <f t="shared" si="36"/>
        <v>0.7</v>
      </c>
      <c r="AI93" s="83" t="str">
        <f t="shared" si="29"/>
        <v>Catastrófico</v>
      </c>
      <c r="AJ93" s="68">
        <f t="shared" si="37"/>
        <v>1</v>
      </c>
      <c r="AK93" s="73" t="str">
        <f t="shared" si="38"/>
        <v>Extremo</v>
      </c>
      <c r="AL93" s="73" t="s">
        <v>38</v>
      </c>
      <c r="AM93" s="84"/>
    </row>
    <row r="94" spans="1:39" ht="197.25" customHeight="1" x14ac:dyDescent="0.2">
      <c r="A94" s="72" t="s">
        <v>218</v>
      </c>
      <c r="B94" s="73">
        <v>1</v>
      </c>
      <c r="C94" s="72" t="s">
        <v>329</v>
      </c>
      <c r="D94" s="72" t="s">
        <v>125</v>
      </c>
      <c r="E94" s="72" t="s">
        <v>309</v>
      </c>
      <c r="F94" s="72" t="s">
        <v>330</v>
      </c>
      <c r="G94" s="72" t="s">
        <v>266</v>
      </c>
      <c r="H94" s="72"/>
      <c r="I94" s="72" t="s">
        <v>156</v>
      </c>
      <c r="J94" s="72" t="s">
        <v>332</v>
      </c>
      <c r="K94" s="74">
        <v>1</v>
      </c>
      <c r="L94" s="72" t="str">
        <f t="shared" si="30"/>
        <v>Muy alta</v>
      </c>
      <c r="M94" s="74">
        <v>1</v>
      </c>
      <c r="N94" s="73" t="str">
        <f t="shared" si="26"/>
        <v>Catastrófico</v>
      </c>
      <c r="O94" s="75" t="str">
        <f t="shared" si="31"/>
        <v>Extremo</v>
      </c>
      <c r="P94" s="76"/>
      <c r="Q94" s="77"/>
      <c r="R94" s="78"/>
      <c r="S94" s="79"/>
      <c r="T94" s="80"/>
      <c r="U94" s="80"/>
      <c r="V94" s="79"/>
      <c r="W94" s="77" t="str">
        <f t="shared" si="32"/>
        <v>X</v>
      </c>
      <c r="X94" s="77" t="str">
        <f t="shared" si="27"/>
        <v xml:space="preserve"> </v>
      </c>
      <c r="Y94" s="77" t="s">
        <v>89</v>
      </c>
      <c r="Z94" s="81">
        <f t="shared" si="33"/>
        <v>0.15</v>
      </c>
      <c r="AA94" s="77" t="s">
        <v>34</v>
      </c>
      <c r="AB94" s="81">
        <f t="shared" si="34"/>
        <v>0.15</v>
      </c>
      <c r="AC94" s="82">
        <f t="shared" si="35"/>
        <v>0.3</v>
      </c>
      <c r="AD94" s="77" t="s">
        <v>105</v>
      </c>
      <c r="AE94" s="77" t="s">
        <v>36</v>
      </c>
      <c r="AF94" s="77" t="s">
        <v>106</v>
      </c>
      <c r="AG94" s="83" t="str">
        <f t="shared" si="28"/>
        <v>Alta</v>
      </c>
      <c r="AH94" s="68">
        <f t="shared" si="36"/>
        <v>0.7</v>
      </c>
      <c r="AI94" s="83" t="str">
        <f t="shared" si="29"/>
        <v>Catastrófico</v>
      </c>
      <c r="AJ94" s="68">
        <f t="shared" si="37"/>
        <v>1</v>
      </c>
      <c r="AK94" s="73" t="str">
        <f t="shared" si="38"/>
        <v>Extremo</v>
      </c>
      <c r="AL94" s="73" t="s">
        <v>38</v>
      </c>
      <c r="AM94" s="84"/>
    </row>
    <row r="95" spans="1:39" ht="197.25" customHeight="1" x14ac:dyDescent="0.2">
      <c r="A95" s="72" t="s">
        <v>218</v>
      </c>
      <c r="B95" s="73">
        <v>1</v>
      </c>
      <c r="C95" s="72" t="s">
        <v>329</v>
      </c>
      <c r="D95" s="72" t="s">
        <v>125</v>
      </c>
      <c r="E95" s="72" t="s">
        <v>309</v>
      </c>
      <c r="F95" s="72" t="s">
        <v>330</v>
      </c>
      <c r="G95" s="72" t="s">
        <v>266</v>
      </c>
      <c r="H95" s="72"/>
      <c r="I95" s="72" t="s">
        <v>156</v>
      </c>
      <c r="J95" s="72" t="s">
        <v>332</v>
      </c>
      <c r="K95" s="74">
        <v>1</v>
      </c>
      <c r="L95" s="72" t="str">
        <f t="shared" si="30"/>
        <v>Muy alta</v>
      </c>
      <c r="M95" s="74">
        <v>1</v>
      </c>
      <c r="N95" s="73" t="str">
        <f t="shared" si="26"/>
        <v>Catastrófico</v>
      </c>
      <c r="O95" s="75" t="str">
        <f t="shared" si="31"/>
        <v>Extremo</v>
      </c>
      <c r="P95" s="76"/>
      <c r="Q95" s="77"/>
      <c r="R95" s="78"/>
      <c r="S95" s="79"/>
      <c r="T95" s="80"/>
      <c r="U95" s="80"/>
      <c r="V95" s="79"/>
      <c r="W95" s="77" t="str">
        <f t="shared" si="32"/>
        <v>X</v>
      </c>
      <c r="X95" s="77" t="str">
        <f t="shared" si="27"/>
        <v xml:space="preserve"> </v>
      </c>
      <c r="Y95" s="77" t="s">
        <v>89</v>
      </c>
      <c r="Z95" s="81">
        <f t="shared" si="33"/>
        <v>0.15</v>
      </c>
      <c r="AA95" s="77" t="s">
        <v>34</v>
      </c>
      <c r="AB95" s="81">
        <f t="shared" si="34"/>
        <v>0.15</v>
      </c>
      <c r="AC95" s="82">
        <f t="shared" si="35"/>
        <v>0.3</v>
      </c>
      <c r="AD95" s="77" t="s">
        <v>105</v>
      </c>
      <c r="AE95" s="77" t="s">
        <v>36</v>
      </c>
      <c r="AF95" s="77" t="s">
        <v>106</v>
      </c>
      <c r="AG95" s="83" t="str">
        <f t="shared" si="28"/>
        <v>Alta</v>
      </c>
      <c r="AH95" s="68">
        <f t="shared" si="36"/>
        <v>0.7</v>
      </c>
      <c r="AI95" s="83" t="str">
        <f t="shared" si="29"/>
        <v>Catastrófico</v>
      </c>
      <c r="AJ95" s="68">
        <f t="shared" si="37"/>
        <v>1</v>
      </c>
      <c r="AK95" s="73" t="str">
        <f t="shared" si="38"/>
        <v>Extremo</v>
      </c>
      <c r="AL95" s="73" t="s">
        <v>38</v>
      </c>
      <c r="AM95" s="84"/>
    </row>
    <row r="96" spans="1:39" ht="197.25" customHeight="1" x14ac:dyDescent="0.2">
      <c r="A96" s="72" t="s">
        <v>218</v>
      </c>
      <c r="B96" s="73">
        <v>1</v>
      </c>
      <c r="C96" s="72" t="s">
        <v>329</v>
      </c>
      <c r="D96" s="72" t="s">
        <v>125</v>
      </c>
      <c r="E96" s="72" t="s">
        <v>309</v>
      </c>
      <c r="F96" s="72" t="s">
        <v>330</v>
      </c>
      <c r="G96" s="72" t="s">
        <v>266</v>
      </c>
      <c r="H96" s="72"/>
      <c r="I96" s="72" t="s">
        <v>156</v>
      </c>
      <c r="J96" s="72" t="s">
        <v>332</v>
      </c>
      <c r="K96" s="74">
        <v>1</v>
      </c>
      <c r="L96" s="72" t="str">
        <f t="shared" si="30"/>
        <v>Muy alta</v>
      </c>
      <c r="M96" s="74">
        <v>1</v>
      </c>
      <c r="N96" s="73" t="str">
        <f t="shared" si="26"/>
        <v>Catastrófico</v>
      </c>
      <c r="O96" s="75" t="str">
        <f t="shared" si="31"/>
        <v>Extremo</v>
      </c>
      <c r="P96" s="76"/>
      <c r="Q96" s="77"/>
      <c r="R96" s="78"/>
      <c r="S96" s="79"/>
      <c r="T96" s="80"/>
      <c r="U96" s="80"/>
      <c r="V96" s="79"/>
      <c r="W96" s="77" t="str">
        <f t="shared" si="32"/>
        <v>X</v>
      </c>
      <c r="X96" s="77" t="str">
        <f t="shared" si="27"/>
        <v xml:space="preserve"> </v>
      </c>
      <c r="Y96" s="77" t="s">
        <v>89</v>
      </c>
      <c r="Z96" s="81">
        <f t="shared" si="33"/>
        <v>0.15</v>
      </c>
      <c r="AA96" s="77" t="s">
        <v>34</v>
      </c>
      <c r="AB96" s="81">
        <f t="shared" si="34"/>
        <v>0.15</v>
      </c>
      <c r="AC96" s="82">
        <f t="shared" si="35"/>
        <v>0.3</v>
      </c>
      <c r="AD96" s="77" t="s">
        <v>105</v>
      </c>
      <c r="AE96" s="77" t="s">
        <v>36</v>
      </c>
      <c r="AF96" s="77" t="s">
        <v>106</v>
      </c>
      <c r="AG96" s="83" t="str">
        <f t="shared" si="28"/>
        <v>Alta</v>
      </c>
      <c r="AH96" s="68">
        <f t="shared" si="36"/>
        <v>0.7</v>
      </c>
      <c r="AI96" s="83" t="str">
        <f t="shared" si="29"/>
        <v>Catastrófico</v>
      </c>
      <c r="AJ96" s="68">
        <f t="shared" si="37"/>
        <v>1</v>
      </c>
      <c r="AK96" s="73" t="str">
        <f t="shared" si="38"/>
        <v>Extremo</v>
      </c>
      <c r="AL96" s="73" t="s">
        <v>38</v>
      </c>
      <c r="AM96" s="84"/>
    </row>
    <row r="97" spans="1:39" ht="197.25" customHeight="1" x14ac:dyDescent="0.2">
      <c r="A97" s="72" t="s">
        <v>218</v>
      </c>
      <c r="B97" s="73">
        <v>1</v>
      </c>
      <c r="C97" s="72" t="s">
        <v>329</v>
      </c>
      <c r="D97" s="72" t="s">
        <v>125</v>
      </c>
      <c r="E97" s="72" t="s">
        <v>309</v>
      </c>
      <c r="F97" s="72" t="s">
        <v>330</v>
      </c>
      <c r="G97" s="72" t="s">
        <v>266</v>
      </c>
      <c r="H97" s="72"/>
      <c r="I97" s="72" t="s">
        <v>156</v>
      </c>
      <c r="J97" s="72" t="s">
        <v>332</v>
      </c>
      <c r="K97" s="74">
        <v>1</v>
      </c>
      <c r="L97" s="72" t="str">
        <f t="shared" si="30"/>
        <v>Muy alta</v>
      </c>
      <c r="M97" s="74">
        <v>1</v>
      </c>
      <c r="N97" s="73" t="str">
        <f t="shared" si="26"/>
        <v>Catastrófico</v>
      </c>
      <c r="O97" s="75" t="str">
        <f t="shared" si="31"/>
        <v>Extremo</v>
      </c>
      <c r="P97" s="76"/>
      <c r="Q97" s="77"/>
      <c r="R97" s="78"/>
      <c r="S97" s="79"/>
      <c r="T97" s="80"/>
      <c r="U97" s="80"/>
      <c r="V97" s="79"/>
      <c r="W97" s="77" t="str">
        <f t="shared" si="32"/>
        <v>X</v>
      </c>
      <c r="X97" s="77" t="str">
        <f t="shared" si="27"/>
        <v xml:space="preserve"> </v>
      </c>
      <c r="Y97" s="77" t="s">
        <v>89</v>
      </c>
      <c r="Z97" s="81">
        <f t="shared" si="33"/>
        <v>0.15</v>
      </c>
      <c r="AA97" s="77" t="s">
        <v>34</v>
      </c>
      <c r="AB97" s="81">
        <f t="shared" si="34"/>
        <v>0.15</v>
      </c>
      <c r="AC97" s="82">
        <f t="shared" si="35"/>
        <v>0.3</v>
      </c>
      <c r="AD97" s="77" t="s">
        <v>105</v>
      </c>
      <c r="AE97" s="77" t="s">
        <v>36</v>
      </c>
      <c r="AF97" s="77" t="s">
        <v>106</v>
      </c>
      <c r="AG97" s="83" t="str">
        <f t="shared" si="28"/>
        <v>Alta</v>
      </c>
      <c r="AH97" s="68">
        <f t="shared" si="36"/>
        <v>0.7</v>
      </c>
      <c r="AI97" s="83" t="str">
        <f t="shared" si="29"/>
        <v>Catastrófico</v>
      </c>
      <c r="AJ97" s="68">
        <f t="shared" si="37"/>
        <v>1</v>
      </c>
      <c r="AK97" s="73" t="str">
        <f t="shared" si="38"/>
        <v>Extremo</v>
      </c>
      <c r="AL97" s="73" t="s">
        <v>38</v>
      </c>
      <c r="AM97" s="84"/>
    </row>
    <row r="98" spans="1:39" ht="197.25" customHeight="1" x14ac:dyDescent="0.2">
      <c r="A98" s="72" t="s">
        <v>218</v>
      </c>
      <c r="B98" s="73">
        <v>1</v>
      </c>
      <c r="C98" s="72" t="s">
        <v>329</v>
      </c>
      <c r="D98" s="72" t="s">
        <v>125</v>
      </c>
      <c r="E98" s="72" t="s">
        <v>309</v>
      </c>
      <c r="F98" s="72" t="s">
        <v>330</v>
      </c>
      <c r="G98" s="72" t="s">
        <v>266</v>
      </c>
      <c r="H98" s="72"/>
      <c r="I98" s="72" t="s">
        <v>156</v>
      </c>
      <c r="J98" s="72" t="s">
        <v>332</v>
      </c>
      <c r="K98" s="74">
        <v>1</v>
      </c>
      <c r="L98" s="72" t="str">
        <f t="shared" si="30"/>
        <v>Muy alta</v>
      </c>
      <c r="M98" s="74">
        <v>1</v>
      </c>
      <c r="N98" s="73" t="str">
        <f t="shared" si="26"/>
        <v>Catastrófico</v>
      </c>
      <c r="O98" s="75" t="str">
        <f t="shared" si="31"/>
        <v>Extremo</v>
      </c>
      <c r="P98" s="76"/>
      <c r="Q98" s="77"/>
      <c r="R98" s="78"/>
      <c r="S98" s="79"/>
      <c r="T98" s="80"/>
      <c r="U98" s="80"/>
      <c r="V98" s="79"/>
      <c r="W98" s="77" t="str">
        <f t="shared" si="32"/>
        <v>X</v>
      </c>
      <c r="X98" s="77" t="str">
        <f t="shared" si="27"/>
        <v xml:space="preserve"> </v>
      </c>
      <c r="Y98" s="77" t="s">
        <v>89</v>
      </c>
      <c r="Z98" s="81">
        <f t="shared" si="33"/>
        <v>0.15</v>
      </c>
      <c r="AA98" s="77" t="s">
        <v>34</v>
      </c>
      <c r="AB98" s="81">
        <f t="shared" si="34"/>
        <v>0.15</v>
      </c>
      <c r="AC98" s="82">
        <f t="shared" si="35"/>
        <v>0.3</v>
      </c>
      <c r="AD98" s="77" t="s">
        <v>105</v>
      </c>
      <c r="AE98" s="77" t="s">
        <v>36</v>
      </c>
      <c r="AF98" s="77" t="s">
        <v>106</v>
      </c>
      <c r="AG98" s="83" t="str">
        <f t="shared" si="28"/>
        <v>Alta</v>
      </c>
      <c r="AH98" s="68">
        <f t="shared" si="36"/>
        <v>0.7</v>
      </c>
      <c r="AI98" s="83" t="str">
        <f t="shared" si="29"/>
        <v>Catastrófico</v>
      </c>
      <c r="AJ98" s="68">
        <f t="shared" si="37"/>
        <v>1</v>
      </c>
      <c r="AK98" s="73" t="str">
        <f t="shared" si="38"/>
        <v>Extremo</v>
      </c>
      <c r="AL98" s="73" t="s">
        <v>38</v>
      </c>
      <c r="AM98" s="84"/>
    </row>
    <row r="99" spans="1:39" ht="197.25" customHeight="1" x14ac:dyDescent="0.2">
      <c r="A99" s="72" t="s">
        <v>218</v>
      </c>
      <c r="B99" s="73">
        <v>1</v>
      </c>
      <c r="C99" s="72" t="s">
        <v>329</v>
      </c>
      <c r="D99" s="72" t="s">
        <v>125</v>
      </c>
      <c r="E99" s="72" t="s">
        <v>309</v>
      </c>
      <c r="F99" s="72" t="s">
        <v>330</v>
      </c>
      <c r="G99" s="72" t="s">
        <v>266</v>
      </c>
      <c r="H99" s="72"/>
      <c r="I99" s="72" t="s">
        <v>156</v>
      </c>
      <c r="J99" s="72" t="s">
        <v>332</v>
      </c>
      <c r="K99" s="74">
        <v>1</v>
      </c>
      <c r="L99" s="72" t="str">
        <f t="shared" si="30"/>
        <v>Muy alta</v>
      </c>
      <c r="M99" s="74">
        <v>1</v>
      </c>
      <c r="N99" s="73" t="str">
        <f t="shared" si="26"/>
        <v>Catastrófico</v>
      </c>
      <c r="O99" s="75" t="str">
        <f t="shared" si="31"/>
        <v>Extremo</v>
      </c>
      <c r="P99" s="76"/>
      <c r="Q99" s="77"/>
      <c r="R99" s="78"/>
      <c r="S99" s="79"/>
      <c r="T99" s="80"/>
      <c r="U99" s="80"/>
      <c r="V99" s="79"/>
      <c r="W99" s="77" t="str">
        <f t="shared" si="32"/>
        <v>X</v>
      </c>
      <c r="X99" s="77" t="str">
        <f t="shared" si="27"/>
        <v xml:space="preserve"> </v>
      </c>
      <c r="Y99" s="77" t="s">
        <v>89</v>
      </c>
      <c r="Z99" s="81">
        <f t="shared" si="33"/>
        <v>0.15</v>
      </c>
      <c r="AA99" s="77" t="s">
        <v>34</v>
      </c>
      <c r="AB99" s="81">
        <f t="shared" si="34"/>
        <v>0.15</v>
      </c>
      <c r="AC99" s="82">
        <f t="shared" si="35"/>
        <v>0.3</v>
      </c>
      <c r="AD99" s="77" t="s">
        <v>105</v>
      </c>
      <c r="AE99" s="77" t="s">
        <v>36</v>
      </c>
      <c r="AF99" s="77" t="s">
        <v>106</v>
      </c>
      <c r="AG99" s="83" t="str">
        <f t="shared" si="28"/>
        <v>Alta</v>
      </c>
      <c r="AH99" s="68">
        <f t="shared" si="36"/>
        <v>0.7</v>
      </c>
      <c r="AI99" s="83" t="str">
        <f t="shared" si="29"/>
        <v>Catastrófico</v>
      </c>
      <c r="AJ99" s="68">
        <f t="shared" si="37"/>
        <v>1</v>
      </c>
      <c r="AK99" s="73" t="str">
        <f t="shared" si="38"/>
        <v>Extremo</v>
      </c>
      <c r="AL99" s="73" t="s">
        <v>38</v>
      </c>
      <c r="AM99" s="84"/>
    </row>
    <row r="100" spans="1:39" ht="197.25" customHeight="1" x14ac:dyDescent="0.2">
      <c r="A100" s="72" t="s">
        <v>218</v>
      </c>
      <c r="B100" s="73">
        <v>1</v>
      </c>
      <c r="C100" s="72" t="s">
        <v>329</v>
      </c>
      <c r="D100" s="72" t="s">
        <v>125</v>
      </c>
      <c r="E100" s="72" t="s">
        <v>309</v>
      </c>
      <c r="F100" s="72" t="s">
        <v>330</v>
      </c>
      <c r="G100" s="72" t="s">
        <v>266</v>
      </c>
      <c r="H100" s="72"/>
      <c r="I100" s="72" t="s">
        <v>156</v>
      </c>
      <c r="J100" s="72" t="s">
        <v>332</v>
      </c>
      <c r="K100" s="74">
        <v>1</v>
      </c>
      <c r="L100" s="72" t="str">
        <f t="shared" si="30"/>
        <v>Muy alta</v>
      </c>
      <c r="M100" s="74">
        <v>1</v>
      </c>
      <c r="N100" s="73" t="str">
        <f t="shared" si="26"/>
        <v>Catastrófico</v>
      </c>
      <c r="O100" s="75" t="str">
        <f t="shared" si="31"/>
        <v>Extremo</v>
      </c>
      <c r="P100" s="76"/>
      <c r="Q100" s="77"/>
      <c r="R100" s="78"/>
      <c r="S100" s="79"/>
      <c r="T100" s="80"/>
      <c r="U100" s="80"/>
      <c r="V100" s="79"/>
      <c r="W100" s="77" t="str">
        <f t="shared" si="32"/>
        <v>X</v>
      </c>
      <c r="X100" s="77" t="str">
        <f t="shared" si="27"/>
        <v xml:space="preserve"> </v>
      </c>
      <c r="Y100" s="77" t="s">
        <v>89</v>
      </c>
      <c r="Z100" s="81">
        <f t="shared" si="33"/>
        <v>0.15</v>
      </c>
      <c r="AA100" s="77" t="s">
        <v>34</v>
      </c>
      <c r="AB100" s="81">
        <f t="shared" si="34"/>
        <v>0.15</v>
      </c>
      <c r="AC100" s="82">
        <f t="shared" si="35"/>
        <v>0.3</v>
      </c>
      <c r="AD100" s="77" t="s">
        <v>105</v>
      </c>
      <c r="AE100" s="77" t="s">
        <v>36</v>
      </c>
      <c r="AF100" s="77" t="s">
        <v>106</v>
      </c>
      <c r="AG100" s="83" t="str">
        <f t="shared" si="28"/>
        <v>Alta</v>
      </c>
      <c r="AH100" s="68">
        <f t="shared" si="36"/>
        <v>0.7</v>
      </c>
      <c r="AI100" s="83" t="str">
        <f t="shared" si="29"/>
        <v>Catastrófico</v>
      </c>
      <c r="AJ100" s="68">
        <f t="shared" si="37"/>
        <v>1</v>
      </c>
      <c r="AK100" s="73" t="str">
        <f t="shared" si="38"/>
        <v>Extremo</v>
      </c>
      <c r="AL100" s="73" t="s">
        <v>38</v>
      </c>
      <c r="AM100" s="84"/>
    </row>
    <row r="101" spans="1:39" ht="197.25" customHeight="1" x14ac:dyDescent="0.2">
      <c r="A101" s="72" t="s">
        <v>218</v>
      </c>
      <c r="B101" s="73">
        <v>1</v>
      </c>
      <c r="C101" s="72" t="s">
        <v>329</v>
      </c>
      <c r="D101" s="72" t="s">
        <v>125</v>
      </c>
      <c r="E101" s="72" t="s">
        <v>309</v>
      </c>
      <c r="F101" s="72" t="s">
        <v>330</v>
      </c>
      <c r="G101" s="72" t="s">
        <v>266</v>
      </c>
      <c r="H101" s="72"/>
      <c r="I101" s="72" t="s">
        <v>156</v>
      </c>
      <c r="J101" s="72" t="s">
        <v>332</v>
      </c>
      <c r="K101" s="74">
        <v>1</v>
      </c>
      <c r="L101" s="72" t="str">
        <f t="shared" si="30"/>
        <v>Muy alta</v>
      </c>
      <c r="M101" s="74">
        <v>1</v>
      </c>
      <c r="N101" s="73" t="str">
        <f t="shared" si="26"/>
        <v>Catastrófico</v>
      </c>
      <c r="O101" s="75" t="str">
        <f t="shared" si="31"/>
        <v>Extremo</v>
      </c>
      <c r="P101" s="76"/>
      <c r="Q101" s="77"/>
      <c r="R101" s="78"/>
      <c r="S101" s="79"/>
      <c r="T101" s="80"/>
      <c r="U101" s="80"/>
      <c r="V101" s="79"/>
      <c r="W101" s="77" t="str">
        <f t="shared" si="32"/>
        <v>X</v>
      </c>
      <c r="X101" s="77" t="str">
        <f t="shared" si="27"/>
        <v xml:space="preserve"> </v>
      </c>
      <c r="Y101" s="77" t="s">
        <v>89</v>
      </c>
      <c r="Z101" s="81">
        <f t="shared" si="33"/>
        <v>0.15</v>
      </c>
      <c r="AA101" s="77" t="s">
        <v>34</v>
      </c>
      <c r="AB101" s="81">
        <f t="shared" si="34"/>
        <v>0.15</v>
      </c>
      <c r="AC101" s="82">
        <f t="shared" si="35"/>
        <v>0.3</v>
      </c>
      <c r="AD101" s="77" t="s">
        <v>105</v>
      </c>
      <c r="AE101" s="77" t="s">
        <v>36</v>
      </c>
      <c r="AF101" s="77" t="s">
        <v>106</v>
      </c>
      <c r="AG101" s="83" t="str">
        <f t="shared" si="28"/>
        <v>Alta</v>
      </c>
      <c r="AH101" s="68">
        <f t="shared" si="36"/>
        <v>0.7</v>
      </c>
      <c r="AI101" s="83" t="str">
        <f t="shared" si="29"/>
        <v>Catastrófico</v>
      </c>
      <c r="AJ101" s="68">
        <f t="shared" si="37"/>
        <v>1</v>
      </c>
      <c r="AK101" s="73" t="str">
        <f t="shared" si="38"/>
        <v>Extremo</v>
      </c>
      <c r="AL101" s="73" t="s">
        <v>38</v>
      </c>
      <c r="AM101" s="84"/>
    </row>
    <row r="102" spans="1:39" ht="197.25" customHeight="1" x14ac:dyDescent="0.2">
      <c r="A102" s="72" t="s">
        <v>218</v>
      </c>
      <c r="B102" s="73">
        <v>1</v>
      </c>
      <c r="C102" s="72" t="s">
        <v>329</v>
      </c>
      <c r="D102" s="72" t="s">
        <v>125</v>
      </c>
      <c r="E102" s="72" t="s">
        <v>309</v>
      </c>
      <c r="F102" s="72" t="s">
        <v>330</v>
      </c>
      <c r="G102" s="72" t="s">
        <v>266</v>
      </c>
      <c r="H102" s="72"/>
      <c r="I102" s="72" t="s">
        <v>156</v>
      </c>
      <c r="J102" s="72" t="s">
        <v>332</v>
      </c>
      <c r="K102" s="74">
        <v>1</v>
      </c>
      <c r="L102" s="72" t="str">
        <f t="shared" si="30"/>
        <v>Muy alta</v>
      </c>
      <c r="M102" s="74">
        <v>1</v>
      </c>
      <c r="N102" s="73" t="str">
        <f t="shared" si="26"/>
        <v>Catastrófico</v>
      </c>
      <c r="O102" s="75" t="str">
        <f t="shared" si="31"/>
        <v>Extremo</v>
      </c>
      <c r="P102" s="76"/>
      <c r="Q102" s="77"/>
      <c r="R102" s="78"/>
      <c r="S102" s="79"/>
      <c r="T102" s="80"/>
      <c r="U102" s="80"/>
      <c r="V102" s="79"/>
      <c r="W102" s="77" t="str">
        <f t="shared" si="32"/>
        <v>X</v>
      </c>
      <c r="X102" s="77" t="str">
        <f t="shared" si="27"/>
        <v xml:space="preserve"> </v>
      </c>
      <c r="Y102" s="77" t="s">
        <v>89</v>
      </c>
      <c r="Z102" s="81">
        <f t="shared" si="33"/>
        <v>0.15</v>
      </c>
      <c r="AA102" s="77" t="s">
        <v>34</v>
      </c>
      <c r="AB102" s="81">
        <f t="shared" si="34"/>
        <v>0.15</v>
      </c>
      <c r="AC102" s="82">
        <f t="shared" si="35"/>
        <v>0.3</v>
      </c>
      <c r="AD102" s="77" t="s">
        <v>105</v>
      </c>
      <c r="AE102" s="77" t="s">
        <v>36</v>
      </c>
      <c r="AF102" s="77" t="s">
        <v>106</v>
      </c>
      <c r="AG102" s="83" t="str">
        <f t="shared" si="28"/>
        <v>Alta</v>
      </c>
      <c r="AH102" s="68">
        <f t="shared" si="36"/>
        <v>0.7</v>
      </c>
      <c r="AI102" s="83" t="str">
        <f t="shared" si="29"/>
        <v>Catastrófico</v>
      </c>
      <c r="AJ102" s="68">
        <f t="shared" si="37"/>
        <v>1</v>
      </c>
      <c r="AK102" s="73" t="str">
        <f t="shared" si="38"/>
        <v>Extremo</v>
      </c>
      <c r="AL102" s="73" t="s">
        <v>38</v>
      </c>
      <c r="AM102" s="84"/>
    </row>
    <row r="103" spans="1:39" ht="197.25" customHeight="1" x14ac:dyDescent="0.2">
      <c r="A103" s="72" t="s">
        <v>218</v>
      </c>
      <c r="B103" s="73">
        <v>1</v>
      </c>
      <c r="C103" s="72" t="s">
        <v>329</v>
      </c>
      <c r="D103" s="72" t="s">
        <v>125</v>
      </c>
      <c r="E103" s="72" t="s">
        <v>309</v>
      </c>
      <c r="F103" s="72" t="s">
        <v>330</v>
      </c>
      <c r="G103" s="72" t="s">
        <v>266</v>
      </c>
      <c r="H103" s="72"/>
      <c r="I103" s="72" t="s">
        <v>156</v>
      </c>
      <c r="J103" s="72" t="s">
        <v>332</v>
      </c>
      <c r="K103" s="74">
        <v>1</v>
      </c>
      <c r="L103" s="72" t="str">
        <f t="shared" si="30"/>
        <v>Muy alta</v>
      </c>
      <c r="M103" s="74">
        <v>1</v>
      </c>
      <c r="N103" s="73" t="str">
        <f t="shared" si="26"/>
        <v>Catastrófico</v>
      </c>
      <c r="O103" s="75" t="str">
        <f t="shared" si="31"/>
        <v>Extremo</v>
      </c>
      <c r="P103" s="76"/>
      <c r="Q103" s="77"/>
      <c r="R103" s="78"/>
      <c r="S103" s="79"/>
      <c r="T103" s="80"/>
      <c r="U103" s="80"/>
      <c r="V103" s="79"/>
      <c r="W103" s="77" t="str">
        <f t="shared" si="32"/>
        <v>X</v>
      </c>
      <c r="X103" s="77" t="str">
        <f t="shared" si="27"/>
        <v xml:space="preserve"> </v>
      </c>
      <c r="Y103" s="77" t="s">
        <v>89</v>
      </c>
      <c r="Z103" s="81">
        <f t="shared" si="33"/>
        <v>0.15</v>
      </c>
      <c r="AA103" s="77" t="s">
        <v>34</v>
      </c>
      <c r="AB103" s="81">
        <f t="shared" si="34"/>
        <v>0.15</v>
      </c>
      <c r="AC103" s="82">
        <f t="shared" si="35"/>
        <v>0.3</v>
      </c>
      <c r="AD103" s="77" t="s">
        <v>105</v>
      </c>
      <c r="AE103" s="77" t="s">
        <v>36</v>
      </c>
      <c r="AF103" s="77" t="s">
        <v>106</v>
      </c>
      <c r="AG103" s="83" t="str">
        <f t="shared" si="28"/>
        <v>Alta</v>
      </c>
      <c r="AH103" s="68">
        <f t="shared" si="36"/>
        <v>0.7</v>
      </c>
      <c r="AI103" s="83" t="str">
        <f t="shared" si="29"/>
        <v>Catastrófico</v>
      </c>
      <c r="AJ103" s="68">
        <f t="shared" si="37"/>
        <v>1</v>
      </c>
      <c r="AK103" s="73" t="str">
        <f t="shared" si="38"/>
        <v>Extremo</v>
      </c>
      <c r="AL103" s="73" t="s">
        <v>38</v>
      </c>
      <c r="AM103" s="84"/>
    </row>
  </sheetData>
  <mergeCells count="31">
    <mergeCell ref="AL1:AL2"/>
    <mergeCell ref="AM1:AM2"/>
    <mergeCell ref="AG1:AG2"/>
    <mergeCell ref="AH1:AH2"/>
    <mergeCell ref="AI1:AI2"/>
    <mergeCell ref="AJ1:AJ2"/>
    <mergeCell ref="AK1:AK2"/>
    <mergeCell ref="T1:T2"/>
    <mergeCell ref="U1:U2"/>
    <mergeCell ref="V1:V2"/>
    <mergeCell ref="W1:X1"/>
    <mergeCell ref="Y1:AF1"/>
    <mergeCell ref="O1:O2"/>
    <mergeCell ref="P1:P2"/>
    <mergeCell ref="Q1:Q2"/>
    <mergeCell ref="R1:R2"/>
    <mergeCell ref="S1:S2"/>
    <mergeCell ref="A1:A2"/>
    <mergeCell ref="B1:B2"/>
    <mergeCell ref="C1:C2"/>
    <mergeCell ref="D1:D2"/>
    <mergeCell ref="E1:E2"/>
    <mergeCell ref="K1:K2"/>
    <mergeCell ref="L1:L2"/>
    <mergeCell ref="M1:M2"/>
    <mergeCell ref="N1:N2"/>
    <mergeCell ref="F1:F2"/>
    <mergeCell ref="G1:G2"/>
    <mergeCell ref="H1:H2"/>
    <mergeCell ref="I1:I2"/>
    <mergeCell ref="J1:J2"/>
  </mergeCells>
  <conditionalFormatting sqref="L3:M103 AI3:AI103">
    <cfRule type="containsText" dxfId="19" priority="7" stopIfTrue="1" operator="containsText" text="Alta">
      <formula>NOT(ISERROR(SEARCH("Alta",L3)))</formula>
    </cfRule>
    <cfRule type="containsText" dxfId="18" priority="8" stopIfTrue="1" operator="containsText" text="Media">
      <formula>NOT(ISERROR(SEARCH("Media",L3)))</formula>
    </cfRule>
    <cfRule type="containsText" dxfId="17" priority="9" stopIfTrue="1" operator="containsText" text="Muy Baja">
      <formula>NOT(ISERROR(SEARCH("Muy Baja",L3)))</formula>
    </cfRule>
    <cfRule type="containsText" dxfId="16" priority="10" stopIfTrue="1" operator="containsText" text="Baja">
      <formula>NOT(ISERROR(SEARCH("Baja",L3)))</formula>
    </cfRule>
  </conditionalFormatting>
  <conditionalFormatting sqref="N3:N103">
    <cfRule type="containsText" dxfId="15" priority="11" stopIfTrue="1" operator="containsText" text="Catastrófico">
      <formula>NOT(ISERROR(SEARCH("Catastrófico",N3)))</formula>
    </cfRule>
    <cfRule type="containsText" dxfId="14" priority="12" stopIfTrue="1" operator="containsText" text="Mayor">
      <formula>NOT(ISERROR(SEARCH("Mayor",N3)))</formula>
    </cfRule>
    <cfRule type="containsText" dxfId="13" priority="33" stopIfTrue="1" operator="containsText" text="Menor">
      <formula>NOT(ISERROR(SEARCH("Menor",N3)))</formula>
    </cfRule>
    <cfRule type="containsText" dxfId="12" priority="34" stopIfTrue="1" operator="containsText" text="Leve">
      <formula>NOT(ISERROR(SEARCH("Leve",N3)))</formula>
    </cfRule>
  </conditionalFormatting>
  <conditionalFormatting sqref="N3:O103">
    <cfRule type="containsText" dxfId="11" priority="32" stopIfTrue="1" operator="containsText" text="Moderado">
      <formula>NOT(ISERROR(SEARCH("Moderado",N3)))</formula>
    </cfRule>
  </conditionalFormatting>
  <conditionalFormatting sqref="O3:O103 AK3:AK103">
    <cfRule type="containsText" dxfId="10" priority="16" stopIfTrue="1" operator="containsText" text="Extremo">
      <formula>NOT(ISERROR(SEARCH("Extremo",O3)))</formula>
    </cfRule>
    <cfRule type="containsText" dxfId="9" priority="17" stopIfTrue="1" operator="containsText" text="Alto">
      <formula>NOT(ISERROR(SEARCH("Alto",O3)))</formula>
    </cfRule>
  </conditionalFormatting>
  <conditionalFormatting sqref="O3:O103">
    <cfRule type="containsText" dxfId="8" priority="38" stopIfTrue="1" operator="containsText" text="Bajo">
      <formula>NOT(ISERROR(SEARCH("Bajo",O3)))</formula>
    </cfRule>
  </conditionalFormatting>
  <conditionalFormatting sqref="AG3:AI103">
    <cfRule type="containsText" dxfId="7" priority="1" stopIfTrue="1" operator="containsText" text="Muy Alta">
      <formula>NOT(ISERROR(SEARCH("Muy Alta",AG3)))</formula>
    </cfRule>
    <cfRule type="containsText" dxfId="6" priority="2" stopIfTrue="1" operator="containsText" text="Alta">
      <formula>NOT(ISERROR(SEARCH("Alta",AG3)))</formula>
    </cfRule>
    <cfRule type="containsText" dxfId="5" priority="3" stopIfTrue="1" operator="containsText" text="Media">
      <formula>NOT(ISERROR(SEARCH("Media",AG3)))</formula>
    </cfRule>
    <cfRule type="containsText" dxfId="4" priority="4" stopIfTrue="1" operator="containsText" text="Muy Baja">
      <formula>NOT(ISERROR(SEARCH("Muy Baja",AG3)))</formula>
    </cfRule>
    <cfRule type="containsText" dxfId="3" priority="5" stopIfTrue="1" operator="containsText" text="Baja">
      <formula>NOT(ISERROR(SEARCH("Baja",AG3)))</formula>
    </cfRule>
  </conditionalFormatting>
  <conditionalFormatting sqref="AI3:AI103 L3:M103">
    <cfRule type="containsText" dxfId="2" priority="6" stopIfTrue="1" operator="containsText" text="Muy Alta">
      <formula>NOT(ISERROR(SEARCH("Muy Alta",L3)))</formula>
    </cfRule>
  </conditionalFormatting>
  <conditionalFormatting sqref="AK3:AK103">
    <cfRule type="containsText" dxfId="1" priority="18" stopIfTrue="1" operator="containsText" text="Moderado">
      <formula>NOT(ISERROR(SEARCH("Moderado",AK3)))</formula>
    </cfRule>
    <cfRule type="containsText" dxfId="0" priority="19" stopIfTrue="1" operator="containsText" text="Bajo">
      <formula>NOT(ISERROR(SEARCH("Bajo",AK3)))</formula>
    </cfRule>
  </conditionalFormatting>
  <hyperlinks>
    <hyperlink ref="M1" location="'TABLA DE PROBABILIDAD'!A1" display="Probabilidad" xr:uid="{32B07B09-50A7-4C3D-A5B0-D8D3D70D61A2}"/>
  </hyperlinks>
  <printOptions horizontalCentered="1"/>
  <pageMargins left="0.39370078740157483" right="0.31496062992125984" top="1.299212598425197" bottom="1.299212598425197" header="0.31496062992125984" footer="0.31496062992125984"/>
  <pageSetup paperSize="5" scale="32" orientation="landscape" r:id="rId1"/>
  <headerFooter>
    <oddHeader xml:space="preserve">&amp;C&amp;"Montserrat,Normal"&amp;13&amp;K0070C0
&amp;"Montserrat,Negrita"MATRIZ IDENTIFICACIÓN, EVALUACIÓN Y ANÁLISIS 
DE RIESGOS ACTIVOS DE INFORMACIÓN&amp;R
&amp;G </oddHeader>
    <oddFooter xml:space="preserve">&amp;L&amp;"Montserrat,Normal"&amp;9&amp;K000000
Dirección: Calle 24A No. 59-42 Torre 4 Piso 3 
Centro Empresarial Sarmiento Angulo
Conmutador: (+601) 307 8038
Línea gratuita: 01 8000 119703
&amp;C&amp;K000000
&amp;K01+000
&amp;R[Página] de &amp;N
FOR-GSI-140-030 
28/10/2025 Version: 01
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3">
        <x14:dataValidation type="list" allowBlank="1" showInputMessage="1" showErrorMessage="1" xr:uid="{8A54B319-73DF-4161-9111-04E76A6D95DE}">
          <x14:formula1>
            <xm:f>Listas!$B$25:$B$32</xm:f>
          </x14:formula1>
          <xm:sqref>D3:D103</xm:sqref>
        </x14:dataValidation>
        <x14:dataValidation type="list" allowBlank="1" showInputMessage="1" showErrorMessage="1" xr:uid="{451C505E-D1A7-4C66-8EF6-7976D48D7549}">
          <x14:formula1>
            <xm:f>Listas!$C$41:$C$99</xm:f>
          </x14:formula1>
          <xm:sqref>E3:E103</xm:sqref>
        </x14:dataValidation>
        <x14:dataValidation type="list" allowBlank="1" showInputMessage="1" showErrorMessage="1" xr:uid="{00F1C7F7-4A38-4941-9ED0-5EEA465E086A}">
          <x14:formula1>
            <xm:f>Listas!$F$41:$F$79</xm:f>
          </x14:formula1>
          <xm:sqref>F3:F103</xm:sqref>
        </x14:dataValidation>
        <x14:dataValidation type="list" allowBlank="1" showInputMessage="1" showErrorMessage="1" xr:uid="{51BA631A-B1CB-4C9A-BC74-194D211F6470}">
          <x14:formula1>
            <xm:f>Listas!$B$35:$B$37</xm:f>
          </x14:formula1>
          <xm:sqref>G3:G103</xm:sqref>
        </x14:dataValidation>
        <x14:dataValidation type="list" allowBlank="1" showInputMessage="1" showErrorMessage="1" xr:uid="{00C66158-9F18-483F-8E7A-3E224F541802}">
          <x14:formula1>
            <xm:f>Listas!$I$41:$I$47</xm:f>
          </x14:formula1>
          <xm:sqref>I3:I103</xm:sqref>
        </x14:dataValidation>
        <x14:dataValidation type="list" allowBlank="1" showInputMessage="1" showErrorMessage="1" xr:uid="{E992ED8E-60A0-4AC0-8E7F-61CC950DB3D2}">
          <x14:formula1>
            <xm:f>Listas!$C$3:$C$7</xm:f>
          </x14:formula1>
          <xm:sqref>M3:M103 K3:K103</xm:sqref>
        </x14:dataValidation>
        <x14:dataValidation type="list" allowBlank="1" showInputMessage="1" showErrorMessage="1" xr:uid="{5D551FD4-8C9C-46AC-AD5B-03C1F9B02CFF}">
          <x14:formula1>
            <xm:f>Listas!$C$11:$C$13</xm:f>
          </x14:formula1>
          <xm:sqref>Y3:Y103</xm:sqref>
        </x14:dataValidation>
        <x14:dataValidation type="list" allowBlank="1" showInputMessage="1" showErrorMessage="1" xr:uid="{1F51F7CB-4DA8-41C3-8A2B-5902802178EC}">
          <x14:formula1>
            <xm:f>Listas!$C$14:$C$15</xm:f>
          </x14:formula1>
          <xm:sqref>AA3:AA103</xm:sqref>
        </x14:dataValidation>
        <x14:dataValidation type="list" allowBlank="1" showInputMessage="1" showErrorMessage="1" xr:uid="{4B1BAD74-66F4-4144-A8E4-C85F80361C46}">
          <x14:formula1>
            <xm:f>Listas!$B$17:$B$21</xm:f>
          </x14:formula1>
          <xm:sqref>AL3:AL103</xm:sqref>
        </x14:dataValidation>
        <x14:dataValidation type="list" allowBlank="1" showInputMessage="1" showErrorMessage="1" xr:uid="{E12890D8-C9D1-4C59-923F-116DF0921D9E}">
          <x14:formula1>
            <xm:f>Listas!$F$19:$F$20</xm:f>
          </x14:formula1>
          <xm:sqref>AD3:AD103</xm:sqref>
        </x14:dataValidation>
        <x14:dataValidation type="list" allowBlank="1" showInputMessage="1" showErrorMessage="1" xr:uid="{8CE01D05-1EF4-4913-8E6F-080B05CC71C9}">
          <x14:formula1>
            <xm:f>Listas!$G$19:$G$20</xm:f>
          </x14:formula1>
          <xm:sqref>AE3:AE103</xm:sqref>
        </x14:dataValidation>
        <x14:dataValidation type="list" allowBlank="1" showInputMessage="1" showErrorMessage="1" xr:uid="{692BEC78-D903-4B1E-9EFA-91C46FA77116}">
          <x14:formula1>
            <xm:f>Listas!$H$19:$H$20</xm:f>
          </x14:formula1>
          <xm:sqref>AF3:AF103</xm:sqref>
        </x14:dataValidation>
        <x14:dataValidation type="list" allowBlank="1" showInputMessage="1" showErrorMessage="1" xr:uid="{51C85DE7-C82A-4D63-8675-52DC85487C4F}">
          <x14:formula1>
            <xm:f>Listas!$C$102:$C$120</xm:f>
          </x14:formula1>
          <xm:sqref>A3:A103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2AA63-AE46-42CF-910B-53AC060A3BAC}">
  <dimension ref="A1:AF120"/>
  <sheetViews>
    <sheetView topLeftCell="A92" workbookViewId="0">
      <selection activeCell="D96" sqref="D96"/>
    </sheetView>
  </sheetViews>
  <sheetFormatPr baseColWidth="10" defaultRowHeight="15" x14ac:dyDescent="0.25"/>
  <cols>
    <col min="1" max="1" width="18.7109375" customWidth="1"/>
    <col min="2" max="2" width="26.7109375" customWidth="1"/>
    <col min="3" max="3" width="50.85546875" customWidth="1"/>
    <col min="4" max="4" width="31.85546875" customWidth="1"/>
    <col min="5" max="5" width="33.28515625" customWidth="1"/>
    <col min="6" max="6" width="32.42578125" customWidth="1"/>
    <col min="7" max="7" width="33.5703125" customWidth="1"/>
    <col min="8" max="8" width="58.5703125" customWidth="1"/>
    <col min="9" max="9" width="21" customWidth="1"/>
    <col min="10" max="10" width="56.28515625" customWidth="1"/>
    <col min="14" max="14" width="12.7109375" customWidth="1"/>
  </cols>
  <sheetData>
    <row r="1" spans="1:32" s="6" customFormat="1" ht="43.5" customHeight="1" x14ac:dyDescent="0.25">
      <c r="A1" s="100" t="s">
        <v>43</v>
      </c>
      <c r="B1" s="100"/>
      <c r="C1" s="100"/>
      <c r="E1" s="100" t="s">
        <v>44</v>
      </c>
      <c r="F1" s="100"/>
      <c r="G1" s="100"/>
      <c r="J1" s="101" t="s">
        <v>45</v>
      </c>
      <c r="K1" s="101"/>
      <c r="L1" s="101"/>
      <c r="M1" s="101"/>
      <c r="N1" s="101"/>
      <c r="O1" s="101"/>
      <c r="P1" s="101"/>
    </row>
    <row r="2" spans="1:32" x14ac:dyDescent="0.25">
      <c r="A2" s="4"/>
      <c r="B2" s="7" t="s">
        <v>46</v>
      </c>
      <c r="C2" s="7" t="s">
        <v>43</v>
      </c>
      <c r="E2" s="4" t="s">
        <v>47</v>
      </c>
      <c r="F2" s="7" t="s">
        <v>48</v>
      </c>
      <c r="G2" s="7" t="s">
        <v>49</v>
      </c>
      <c r="L2" s="102"/>
      <c r="M2" s="102"/>
      <c r="N2" s="102"/>
      <c r="O2" s="102"/>
      <c r="P2" s="102"/>
    </row>
    <row r="3" spans="1:32" ht="60" x14ac:dyDescent="0.25">
      <c r="A3" s="8" t="s">
        <v>50</v>
      </c>
      <c r="B3" s="9" t="s">
        <v>51</v>
      </c>
      <c r="C3" s="10">
        <v>0.2</v>
      </c>
      <c r="E3" s="8" t="s">
        <v>52</v>
      </c>
      <c r="F3" s="9" t="s">
        <v>53</v>
      </c>
      <c r="G3" s="11" t="s">
        <v>54</v>
      </c>
      <c r="I3" s="103" t="s">
        <v>43</v>
      </c>
      <c r="J3" s="12" t="s">
        <v>55</v>
      </c>
      <c r="K3" s="13"/>
      <c r="L3" s="14" t="s">
        <v>56</v>
      </c>
      <c r="M3" s="14" t="s">
        <v>56</v>
      </c>
      <c r="N3" s="14" t="s">
        <v>56</v>
      </c>
      <c r="O3" s="14" t="s">
        <v>56</v>
      </c>
      <c r="P3" s="15" t="s">
        <v>57</v>
      </c>
      <c r="R3" s="16" t="s">
        <v>58</v>
      </c>
    </row>
    <row r="4" spans="1:32" ht="87.6" customHeight="1" x14ac:dyDescent="0.25">
      <c r="A4" s="17" t="s">
        <v>31</v>
      </c>
      <c r="B4" s="9" t="s">
        <v>59</v>
      </c>
      <c r="C4" s="10">
        <v>0.4</v>
      </c>
      <c r="E4" s="17" t="s">
        <v>60</v>
      </c>
      <c r="F4" s="9" t="s">
        <v>61</v>
      </c>
      <c r="G4" s="11" t="s">
        <v>62</v>
      </c>
      <c r="I4" s="103"/>
      <c r="J4" s="18" t="s">
        <v>63</v>
      </c>
      <c r="K4" s="4"/>
      <c r="L4" s="19" t="s">
        <v>64</v>
      </c>
      <c r="M4" s="19" t="s">
        <v>64</v>
      </c>
      <c r="N4" s="14" t="s">
        <v>56</v>
      </c>
      <c r="O4" s="14" t="s">
        <v>56</v>
      </c>
      <c r="P4" s="15" t="s">
        <v>57</v>
      </c>
      <c r="R4" s="20" t="s">
        <v>65</v>
      </c>
    </row>
    <row r="5" spans="1:32" ht="62.1" customHeight="1" x14ac:dyDescent="0.25">
      <c r="A5" s="21" t="s">
        <v>39</v>
      </c>
      <c r="B5" s="9" t="s">
        <v>66</v>
      </c>
      <c r="C5" s="10">
        <v>0.6</v>
      </c>
      <c r="E5" s="21" t="s">
        <v>41</v>
      </c>
      <c r="F5" s="9" t="s">
        <v>67</v>
      </c>
      <c r="G5" s="11" t="s">
        <v>68</v>
      </c>
      <c r="I5" s="103"/>
      <c r="J5" s="21" t="s">
        <v>69</v>
      </c>
      <c r="K5" s="4"/>
      <c r="L5" s="19" t="s">
        <v>64</v>
      </c>
      <c r="M5" s="19" t="s">
        <v>64</v>
      </c>
      <c r="N5" s="19" t="s">
        <v>64</v>
      </c>
      <c r="O5" s="14" t="s">
        <v>56</v>
      </c>
      <c r="P5" s="15" t="s">
        <v>57</v>
      </c>
      <c r="R5" s="22" t="s">
        <v>41</v>
      </c>
    </row>
    <row r="6" spans="1:32" ht="75" x14ac:dyDescent="0.25">
      <c r="A6" s="18" t="s">
        <v>40</v>
      </c>
      <c r="B6" s="9" t="s">
        <v>70</v>
      </c>
      <c r="C6" s="10">
        <v>0.8</v>
      </c>
      <c r="E6" s="18" t="s">
        <v>32</v>
      </c>
      <c r="F6" s="9" t="s">
        <v>71</v>
      </c>
      <c r="G6" s="11" t="s">
        <v>72</v>
      </c>
      <c r="I6" s="103"/>
      <c r="J6" s="17" t="s">
        <v>73</v>
      </c>
      <c r="K6" s="4"/>
      <c r="L6" s="23" t="s">
        <v>74</v>
      </c>
      <c r="M6" s="19" t="s">
        <v>64</v>
      </c>
      <c r="N6" s="19" t="s">
        <v>64</v>
      </c>
      <c r="O6" s="14" t="s">
        <v>56</v>
      </c>
      <c r="P6" s="15" t="s">
        <v>57</v>
      </c>
      <c r="R6" s="24" t="s">
        <v>75</v>
      </c>
    </row>
    <row r="7" spans="1:32" ht="55.5" customHeight="1" x14ac:dyDescent="0.25">
      <c r="A7" s="25" t="s">
        <v>42</v>
      </c>
      <c r="B7" s="9" t="s">
        <v>76</v>
      </c>
      <c r="C7" s="10">
        <v>1</v>
      </c>
      <c r="E7" s="25" t="s">
        <v>77</v>
      </c>
      <c r="F7" s="9" t="s">
        <v>78</v>
      </c>
      <c r="G7" s="11" t="s">
        <v>79</v>
      </c>
      <c r="I7" s="103"/>
      <c r="J7" s="26" t="s">
        <v>80</v>
      </c>
      <c r="K7" s="4"/>
      <c r="L7" s="23" t="s">
        <v>74</v>
      </c>
      <c r="M7" s="23" t="s">
        <v>74</v>
      </c>
      <c r="N7" s="19" t="s">
        <v>64</v>
      </c>
      <c r="O7" s="14" t="s">
        <v>56</v>
      </c>
      <c r="P7" s="15" t="s">
        <v>57</v>
      </c>
    </row>
    <row r="8" spans="1:32" ht="36" customHeight="1" x14ac:dyDescent="0.25">
      <c r="A8" s="27"/>
      <c r="B8" s="28"/>
      <c r="C8" s="29"/>
      <c r="E8" s="27"/>
      <c r="F8" s="28"/>
      <c r="G8" s="30"/>
      <c r="I8" s="31"/>
      <c r="J8" s="32"/>
      <c r="K8" s="32"/>
      <c r="L8" s="104"/>
      <c r="M8" s="105"/>
      <c r="N8" s="105"/>
      <c r="O8" s="105"/>
      <c r="P8" s="106"/>
    </row>
    <row r="9" spans="1:32" ht="30" x14ac:dyDescent="0.25">
      <c r="L9" s="8" t="s">
        <v>81</v>
      </c>
      <c r="M9" s="17" t="s">
        <v>82</v>
      </c>
      <c r="N9" s="21" t="s">
        <v>83</v>
      </c>
      <c r="O9" s="18" t="s">
        <v>84</v>
      </c>
      <c r="P9" s="12" t="s">
        <v>85</v>
      </c>
    </row>
    <row r="10" spans="1:32" ht="14.45" customHeight="1" x14ac:dyDescent="0.25">
      <c r="D10" s="33" t="s">
        <v>86</v>
      </c>
      <c r="L10" s="107" t="s">
        <v>44</v>
      </c>
      <c r="M10" s="107"/>
      <c r="N10" s="107"/>
      <c r="O10" s="107"/>
      <c r="P10" s="107"/>
    </row>
    <row r="11" spans="1:32" ht="14.45" customHeight="1" thickBot="1" x14ac:dyDescent="0.3">
      <c r="A11" s="108" t="s">
        <v>87</v>
      </c>
      <c r="B11" s="109" t="s">
        <v>88</v>
      </c>
      <c r="C11" s="34" t="s">
        <v>33</v>
      </c>
      <c r="D11" s="35">
        <v>0.25</v>
      </c>
      <c r="L11" s="107"/>
      <c r="M11" s="107"/>
      <c r="N11" s="107"/>
      <c r="O11" s="107"/>
      <c r="P11" s="107"/>
    </row>
    <row r="12" spans="1:32" ht="26.25" thickBot="1" x14ac:dyDescent="0.3">
      <c r="A12" s="108"/>
      <c r="B12" s="110"/>
      <c r="C12" s="34" t="s">
        <v>89</v>
      </c>
      <c r="D12" s="35">
        <v>0.15</v>
      </c>
      <c r="AF12" s="36" t="s">
        <v>90</v>
      </c>
    </row>
    <row r="13" spans="1:32" ht="26.25" thickBot="1" x14ac:dyDescent="0.3">
      <c r="A13" s="108"/>
      <c r="B13" s="110"/>
      <c r="C13" s="34" t="s">
        <v>91</v>
      </c>
      <c r="D13" s="35">
        <v>0.1</v>
      </c>
      <c r="AF13" s="37" t="s">
        <v>92</v>
      </c>
    </row>
    <row r="14" spans="1:32" ht="39" thickBot="1" x14ac:dyDescent="0.3">
      <c r="A14" s="108"/>
      <c r="B14" s="111" t="s">
        <v>93</v>
      </c>
      <c r="C14" s="34" t="s">
        <v>94</v>
      </c>
      <c r="D14" s="35">
        <v>0.25</v>
      </c>
      <c r="AF14" s="37" t="s">
        <v>95</v>
      </c>
    </row>
    <row r="15" spans="1:32" ht="25.5" x14ac:dyDescent="0.25">
      <c r="A15" s="108"/>
      <c r="B15" s="111"/>
      <c r="C15" s="34" t="s">
        <v>34</v>
      </c>
      <c r="D15" s="35">
        <v>0.1</v>
      </c>
      <c r="AF15" s="38" t="s">
        <v>96</v>
      </c>
    </row>
    <row r="16" spans="1:32" ht="39" thickBot="1" x14ac:dyDescent="0.3">
      <c r="AF16" s="37" t="s">
        <v>97</v>
      </c>
    </row>
    <row r="17" spans="1:32" ht="26.25" thickBot="1" x14ac:dyDescent="0.3">
      <c r="A17" s="112" t="s">
        <v>98</v>
      </c>
      <c r="B17" s="39" t="s">
        <v>38</v>
      </c>
      <c r="F17" s="63" t="s">
        <v>318</v>
      </c>
      <c r="AF17" s="37" t="s">
        <v>99</v>
      </c>
    </row>
    <row r="18" spans="1:32" ht="51.75" thickBot="1" x14ac:dyDescent="0.3">
      <c r="A18" s="113"/>
      <c r="B18" s="40" t="s">
        <v>100</v>
      </c>
      <c r="F18" s="41" t="s">
        <v>101</v>
      </c>
      <c r="G18" s="41" t="s">
        <v>46</v>
      </c>
      <c r="H18" s="41" t="s">
        <v>102</v>
      </c>
      <c r="AF18" s="37" t="s">
        <v>103</v>
      </c>
    </row>
    <row r="19" spans="1:32" ht="51.75" thickBot="1" x14ac:dyDescent="0.3">
      <c r="A19" s="113"/>
      <c r="B19" s="40" t="s">
        <v>104</v>
      </c>
      <c r="F19" s="4" t="s">
        <v>105</v>
      </c>
      <c r="G19" s="4" t="s">
        <v>36</v>
      </c>
      <c r="H19" s="4" t="s">
        <v>106</v>
      </c>
      <c r="AF19" s="37" t="s">
        <v>107</v>
      </c>
    </row>
    <row r="20" spans="1:32" ht="51.75" thickBot="1" x14ac:dyDescent="0.3">
      <c r="A20" s="113"/>
      <c r="B20" s="40" t="s">
        <v>108</v>
      </c>
      <c r="F20" s="4" t="s">
        <v>35</v>
      </c>
      <c r="G20" s="4" t="s">
        <v>109</v>
      </c>
      <c r="H20" s="4" t="s">
        <v>37</v>
      </c>
      <c r="AF20" s="37" t="s">
        <v>110</v>
      </c>
    </row>
    <row r="21" spans="1:32" ht="51.75" thickBot="1" x14ac:dyDescent="0.3">
      <c r="A21" s="114"/>
      <c r="B21" s="42" t="s">
        <v>111</v>
      </c>
      <c r="AF21" s="37" t="s">
        <v>112</v>
      </c>
    </row>
    <row r="22" spans="1:32" ht="64.5" thickBot="1" x14ac:dyDescent="0.3">
      <c r="AF22" s="37" t="s">
        <v>113</v>
      </c>
    </row>
    <row r="23" spans="1:32" ht="39" thickBot="1" x14ac:dyDescent="0.3">
      <c r="AF23" s="37" t="s">
        <v>114</v>
      </c>
    </row>
    <row r="24" spans="1:32" s="65" customFormat="1" ht="29.25" customHeight="1" thickBot="1" x14ac:dyDescent="0.3">
      <c r="B24" s="65" t="s">
        <v>115</v>
      </c>
      <c r="AF24" s="66" t="s">
        <v>116</v>
      </c>
    </row>
    <row r="25" spans="1:32" ht="22.5" customHeight="1" thickBot="1" x14ac:dyDescent="0.3">
      <c r="B25" s="43" t="s">
        <v>117</v>
      </c>
      <c r="AF25" s="37" t="s">
        <v>118</v>
      </c>
    </row>
    <row r="26" spans="1:32" ht="23.25" customHeight="1" thickBot="1" x14ac:dyDescent="0.3">
      <c r="B26" s="43" t="s">
        <v>119</v>
      </c>
      <c r="AF26" s="37" t="s">
        <v>120</v>
      </c>
    </row>
    <row r="27" spans="1:32" ht="23.25" customHeight="1" thickBot="1" x14ac:dyDescent="0.3">
      <c r="B27" s="43" t="s">
        <v>121</v>
      </c>
      <c r="AF27" s="37" t="s">
        <v>122</v>
      </c>
    </row>
    <row r="28" spans="1:32" ht="21.75" customHeight="1" thickBot="1" x14ac:dyDescent="0.3">
      <c r="B28" s="43" t="s">
        <v>123</v>
      </c>
      <c r="AF28" s="37" t="s">
        <v>124</v>
      </c>
    </row>
    <row r="29" spans="1:32" ht="28.5" customHeight="1" thickBot="1" x14ac:dyDescent="0.3">
      <c r="B29" s="43" t="s">
        <v>125</v>
      </c>
      <c r="AF29" s="37" t="s">
        <v>126</v>
      </c>
    </row>
    <row r="30" spans="1:32" ht="21.75" customHeight="1" thickBot="1" x14ac:dyDescent="0.3">
      <c r="B30" s="43" t="s">
        <v>127</v>
      </c>
      <c r="AF30" s="37" t="s">
        <v>128</v>
      </c>
    </row>
    <row r="31" spans="1:32" ht="21.75" customHeight="1" thickBot="1" x14ac:dyDescent="0.3">
      <c r="B31" s="64" t="s">
        <v>319</v>
      </c>
      <c r="AF31" s="37"/>
    </row>
    <row r="32" spans="1:32" ht="24" customHeight="1" thickBot="1" x14ac:dyDescent="0.3">
      <c r="B32" s="43" t="s">
        <v>129</v>
      </c>
      <c r="AF32" s="37" t="s">
        <v>130</v>
      </c>
    </row>
    <row r="33" spans="2:32" ht="36.75" thickBot="1" x14ac:dyDescent="0.3">
      <c r="AF33" s="44" t="s">
        <v>131</v>
      </c>
    </row>
    <row r="34" spans="2:32" ht="30.75" customHeight="1" thickBot="1" x14ac:dyDescent="0.3">
      <c r="B34" s="45" t="s">
        <v>5</v>
      </c>
      <c r="AF34" s="46" t="s">
        <v>132</v>
      </c>
    </row>
    <row r="35" spans="2:32" ht="31.5" customHeight="1" thickBot="1" x14ac:dyDescent="0.3">
      <c r="B35" s="58" t="s">
        <v>133</v>
      </c>
      <c r="AF35" s="37" t="s">
        <v>134</v>
      </c>
    </row>
    <row r="36" spans="2:32" ht="30.75" customHeight="1" thickBot="1" x14ac:dyDescent="0.3">
      <c r="B36" s="59" t="s">
        <v>265</v>
      </c>
      <c r="AF36" s="37" t="s">
        <v>135</v>
      </c>
    </row>
    <row r="37" spans="2:32" ht="29.25" customHeight="1" thickBot="1" x14ac:dyDescent="0.3">
      <c r="B37" s="58" t="s">
        <v>266</v>
      </c>
      <c r="AF37" s="37" t="s">
        <v>136</v>
      </c>
    </row>
    <row r="38" spans="2:32" ht="39" thickBot="1" x14ac:dyDescent="0.3">
      <c r="AF38" s="37" t="s">
        <v>137</v>
      </c>
    </row>
    <row r="39" spans="2:32" ht="77.25" thickBot="1" x14ac:dyDescent="0.3">
      <c r="AF39" s="37" t="s">
        <v>138</v>
      </c>
    </row>
    <row r="40" spans="2:32" ht="31.5" customHeight="1" thickBot="1" x14ac:dyDescent="0.3">
      <c r="C40" s="45" t="s">
        <v>139</v>
      </c>
      <c r="D40" s="32"/>
      <c r="E40" s="47" t="s">
        <v>26</v>
      </c>
      <c r="F40" s="47" t="s">
        <v>140</v>
      </c>
      <c r="I40" s="98" t="s">
        <v>141</v>
      </c>
      <c r="J40" s="99"/>
      <c r="AF40" s="37" t="s">
        <v>142</v>
      </c>
    </row>
    <row r="41" spans="2:32" ht="40.5" customHeight="1" thickBot="1" x14ac:dyDescent="0.3">
      <c r="C41" s="61" t="s">
        <v>267</v>
      </c>
      <c r="D41" s="49"/>
      <c r="E41" s="50" t="s">
        <v>117</v>
      </c>
      <c r="F41" s="48" t="s">
        <v>143</v>
      </c>
      <c r="I41" s="48" t="s">
        <v>264</v>
      </c>
      <c r="J41" s="60" t="s">
        <v>144</v>
      </c>
      <c r="AF41" s="44" t="s">
        <v>145</v>
      </c>
    </row>
    <row r="42" spans="2:32" ht="50.25" customHeight="1" thickBot="1" x14ac:dyDescent="0.3">
      <c r="C42" s="61" t="s">
        <v>268</v>
      </c>
      <c r="D42" s="49"/>
      <c r="E42" s="50" t="s">
        <v>117</v>
      </c>
      <c r="F42" s="48" t="s">
        <v>146</v>
      </c>
      <c r="I42" s="48" t="s">
        <v>147</v>
      </c>
      <c r="J42" s="60" t="s">
        <v>148</v>
      </c>
      <c r="AF42" s="37" t="s">
        <v>149</v>
      </c>
    </row>
    <row r="43" spans="2:32" ht="37.5" customHeight="1" thickBot="1" x14ac:dyDescent="0.3">
      <c r="C43" s="61" t="s">
        <v>269</v>
      </c>
      <c r="D43" s="49"/>
      <c r="E43" s="50" t="s">
        <v>150</v>
      </c>
      <c r="F43" s="48" t="s">
        <v>151</v>
      </c>
      <c r="I43" s="48" t="s">
        <v>152</v>
      </c>
      <c r="J43" s="60" t="s">
        <v>153</v>
      </c>
      <c r="AF43" s="37" t="s">
        <v>154</v>
      </c>
    </row>
    <row r="44" spans="2:32" ht="51" customHeight="1" thickBot="1" x14ac:dyDescent="0.3">
      <c r="C44" s="61" t="s">
        <v>270</v>
      </c>
      <c r="D44" s="49"/>
      <c r="E44" s="50" t="s">
        <v>150</v>
      </c>
      <c r="F44" s="48" t="s">
        <v>155</v>
      </c>
      <c r="I44" s="48" t="s">
        <v>156</v>
      </c>
      <c r="J44" s="60" t="s">
        <v>157</v>
      </c>
      <c r="AF44" s="37" t="s">
        <v>158</v>
      </c>
    </row>
    <row r="45" spans="2:32" ht="50.25" customHeight="1" thickBot="1" x14ac:dyDescent="0.3">
      <c r="C45" s="61" t="s">
        <v>271</v>
      </c>
      <c r="D45" s="49"/>
      <c r="E45" s="50" t="s">
        <v>117</v>
      </c>
      <c r="F45" s="48" t="s">
        <v>159</v>
      </c>
      <c r="I45" s="48" t="s">
        <v>160</v>
      </c>
      <c r="J45" s="60" t="s">
        <v>161</v>
      </c>
      <c r="AF45" s="37" t="s">
        <v>162</v>
      </c>
    </row>
    <row r="46" spans="2:32" ht="50.25" customHeight="1" thickBot="1" x14ac:dyDescent="0.3">
      <c r="C46" s="61" t="s">
        <v>272</v>
      </c>
      <c r="D46" s="49"/>
      <c r="E46" s="50" t="s">
        <v>117</v>
      </c>
      <c r="F46" s="48" t="s">
        <v>163</v>
      </c>
      <c r="I46" s="48" t="s">
        <v>164</v>
      </c>
      <c r="J46" s="60" t="s">
        <v>165</v>
      </c>
      <c r="AF46" s="37" t="s">
        <v>166</v>
      </c>
    </row>
    <row r="47" spans="2:32" ht="47.25" customHeight="1" thickBot="1" x14ac:dyDescent="0.3">
      <c r="C47" s="61" t="s">
        <v>273</v>
      </c>
      <c r="D47" s="49"/>
      <c r="E47" s="50" t="s">
        <v>117</v>
      </c>
      <c r="F47" s="48" t="s">
        <v>167</v>
      </c>
      <c r="I47" s="48" t="s">
        <v>168</v>
      </c>
      <c r="J47" s="60" t="s">
        <v>169</v>
      </c>
      <c r="AF47" s="37" t="s">
        <v>170</v>
      </c>
    </row>
    <row r="48" spans="2:32" ht="33" customHeight="1" thickBot="1" x14ac:dyDescent="0.3">
      <c r="C48" s="61" t="s">
        <v>274</v>
      </c>
      <c r="D48" s="49"/>
      <c r="E48" s="50" t="s">
        <v>171</v>
      </c>
      <c r="F48" s="48" t="s">
        <v>172</v>
      </c>
      <c r="G48" s="49"/>
      <c r="H48" s="49"/>
      <c r="AF48" s="37" t="s">
        <v>173</v>
      </c>
    </row>
    <row r="49" spans="3:32" ht="29.25" customHeight="1" thickBot="1" x14ac:dyDescent="0.3">
      <c r="C49" s="61" t="s">
        <v>275</v>
      </c>
      <c r="D49" s="49"/>
      <c r="E49" s="50" t="s">
        <v>171</v>
      </c>
      <c r="F49" s="48" t="s">
        <v>174</v>
      </c>
      <c r="G49" s="49"/>
      <c r="H49" s="49"/>
      <c r="AF49" s="37" t="s">
        <v>175</v>
      </c>
    </row>
    <row r="50" spans="3:32" ht="28.5" customHeight="1" thickBot="1" x14ac:dyDescent="0.3">
      <c r="C50" s="61" t="s">
        <v>276</v>
      </c>
      <c r="D50" s="49"/>
      <c r="E50" s="50" t="s">
        <v>171</v>
      </c>
      <c r="F50" s="48" t="s">
        <v>176</v>
      </c>
      <c r="G50" s="49"/>
      <c r="H50" s="49"/>
      <c r="AF50" s="37" t="s">
        <v>177</v>
      </c>
    </row>
    <row r="51" spans="3:32" ht="39" customHeight="1" thickBot="1" x14ac:dyDescent="0.3">
      <c r="C51" s="61" t="s">
        <v>277</v>
      </c>
      <c r="D51" s="49"/>
      <c r="E51" s="50" t="s">
        <v>171</v>
      </c>
      <c r="F51" s="48" t="s">
        <v>178</v>
      </c>
      <c r="G51" s="49"/>
      <c r="H51" s="49"/>
      <c r="AF51" s="37" t="s">
        <v>179</v>
      </c>
    </row>
    <row r="52" spans="3:32" ht="36" customHeight="1" thickBot="1" x14ac:dyDescent="0.3">
      <c r="C52" s="61" t="s">
        <v>278</v>
      </c>
      <c r="D52" s="49"/>
      <c r="E52" s="50" t="s">
        <v>180</v>
      </c>
      <c r="F52" s="48" t="s">
        <v>181</v>
      </c>
      <c r="G52" s="49"/>
      <c r="H52" s="49"/>
      <c r="AF52" s="37" t="s">
        <v>182</v>
      </c>
    </row>
    <row r="53" spans="3:32" ht="45.75" customHeight="1" x14ac:dyDescent="0.25">
      <c r="C53" s="61" t="s">
        <v>316</v>
      </c>
      <c r="D53" s="49"/>
      <c r="E53" s="50" t="s">
        <v>180</v>
      </c>
      <c r="F53" s="48" t="s">
        <v>183</v>
      </c>
      <c r="G53" s="49"/>
      <c r="H53" s="49"/>
      <c r="AF53" s="51" t="s">
        <v>184</v>
      </c>
    </row>
    <row r="54" spans="3:32" ht="53.25" customHeight="1" x14ac:dyDescent="0.25">
      <c r="C54" s="61" t="s">
        <v>317</v>
      </c>
      <c r="D54" s="49"/>
      <c r="E54" s="50" t="s">
        <v>180</v>
      </c>
      <c r="F54" s="48" t="s">
        <v>185</v>
      </c>
      <c r="G54" s="49"/>
      <c r="H54" s="49"/>
      <c r="AF54" s="38" t="s">
        <v>186</v>
      </c>
    </row>
    <row r="55" spans="3:32" ht="53.25" customHeight="1" x14ac:dyDescent="0.25">
      <c r="C55" s="61" t="s">
        <v>279</v>
      </c>
      <c r="D55" s="49"/>
      <c r="E55" s="50" t="s">
        <v>180</v>
      </c>
      <c r="F55" s="48" t="s">
        <v>187</v>
      </c>
      <c r="G55" s="49"/>
      <c r="H55" s="49"/>
      <c r="AF55" s="38" t="s">
        <v>188</v>
      </c>
    </row>
    <row r="56" spans="3:32" ht="123.75" customHeight="1" x14ac:dyDescent="0.25">
      <c r="C56" s="61" t="s">
        <v>280</v>
      </c>
      <c r="D56" s="49"/>
      <c r="E56" s="50" t="s">
        <v>180</v>
      </c>
      <c r="F56" s="48" t="s">
        <v>189</v>
      </c>
      <c r="G56" s="49"/>
      <c r="H56" s="49"/>
      <c r="AF56" s="38" t="s">
        <v>190</v>
      </c>
    </row>
    <row r="57" spans="3:32" ht="63.75" customHeight="1" x14ac:dyDescent="0.25">
      <c r="C57" s="61" t="s">
        <v>281</v>
      </c>
      <c r="D57" s="49"/>
      <c r="E57" s="50" t="s">
        <v>180</v>
      </c>
      <c r="F57" s="48" t="s">
        <v>191</v>
      </c>
      <c r="G57" s="49"/>
      <c r="H57" s="49"/>
      <c r="AF57" s="38" t="s">
        <v>192</v>
      </c>
    </row>
    <row r="58" spans="3:32" ht="25.5" customHeight="1" x14ac:dyDescent="0.25">
      <c r="C58" s="61" t="s">
        <v>282</v>
      </c>
      <c r="D58" s="49"/>
      <c r="E58" s="50" t="s">
        <v>193</v>
      </c>
      <c r="F58" s="48" t="s">
        <v>194</v>
      </c>
      <c r="G58" s="49"/>
      <c r="H58" s="49"/>
    </row>
    <row r="59" spans="3:32" ht="18" customHeight="1" x14ac:dyDescent="0.25">
      <c r="C59" s="61" t="s">
        <v>283</v>
      </c>
      <c r="D59" s="49"/>
      <c r="E59" s="50" t="s">
        <v>193</v>
      </c>
      <c r="F59" s="48" t="s">
        <v>195</v>
      </c>
      <c r="G59" s="49"/>
      <c r="H59" s="49"/>
    </row>
    <row r="60" spans="3:32" ht="36" customHeight="1" x14ac:dyDescent="0.25">
      <c r="C60" s="61" t="s">
        <v>284</v>
      </c>
      <c r="D60" s="49"/>
      <c r="E60" s="50" t="s">
        <v>193</v>
      </c>
      <c r="F60" s="48" t="s">
        <v>196</v>
      </c>
      <c r="G60" s="49" t="s">
        <v>320</v>
      </c>
      <c r="H60" s="49"/>
    </row>
    <row r="61" spans="3:32" ht="18.75" customHeight="1" x14ac:dyDescent="0.25">
      <c r="C61" s="61" t="s">
        <v>285</v>
      </c>
      <c r="D61" s="49"/>
      <c r="E61" s="50" t="s">
        <v>193</v>
      </c>
      <c r="F61" s="48" t="s">
        <v>197</v>
      </c>
      <c r="G61" s="49"/>
      <c r="H61" s="49"/>
    </row>
    <row r="62" spans="3:32" ht="56.25" customHeight="1" x14ac:dyDescent="0.25">
      <c r="C62" s="61" t="s">
        <v>186</v>
      </c>
      <c r="D62" s="49"/>
      <c r="E62" s="50" t="s">
        <v>193</v>
      </c>
      <c r="F62" s="48" t="s">
        <v>198</v>
      </c>
      <c r="G62" s="49"/>
      <c r="H62" s="49"/>
    </row>
    <row r="63" spans="3:32" ht="57" customHeight="1" x14ac:dyDescent="0.25">
      <c r="C63" s="61" t="s">
        <v>286</v>
      </c>
      <c r="D63" s="49"/>
      <c r="E63" s="50" t="s">
        <v>199</v>
      </c>
      <c r="F63" s="48" t="s">
        <v>200</v>
      </c>
      <c r="G63" s="49"/>
      <c r="H63" s="49"/>
    </row>
    <row r="64" spans="3:32" ht="15.75" x14ac:dyDescent="0.25">
      <c r="C64" s="61" t="s">
        <v>287</v>
      </c>
      <c r="D64" s="49"/>
      <c r="E64" s="50" t="s">
        <v>199</v>
      </c>
      <c r="F64" s="48" t="s">
        <v>201</v>
      </c>
      <c r="G64" s="49"/>
      <c r="H64" s="49"/>
    </row>
    <row r="65" spans="3:8" ht="19.5" customHeight="1" x14ac:dyDescent="0.25">
      <c r="C65" s="61" t="s">
        <v>145</v>
      </c>
      <c r="D65" s="49"/>
      <c r="E65" s="50" t="s">
        <v>199</v>
      </c>
      <c r="F65" s="48" t="s">
        <v>202</v>
      </c>
      <c r="G65" s="49"/>
      <c r="H65" s="49"/>
    </row>
    <row r="66" spans="3:8" ht="29.25" customHeight="1" x14ac:dyDescent="0.25">
      <c r="C66" s="61" t="s">
        <v>288</v>
      </c>
      <c r="D66" s="49"/>
      <c r="E66" s="50" t="s">
        <v>199</v>
      </c>
      <c r="F66" s="48" t="s">
        <v>203</v>
      </c>
      <c r="G66" s="49"/>
      <c r="H66" s="49"/>
    </row>
    <row r="67" spans="3:8" ht="33.75" customHeight="1" x14ac:dyDescent="0.25">
      <c r="C67" s="61" t="s">
        <v>128</v>
      </c>
      <c r="D67" s="49"/>
      <c r="E67" s="50" t="s">
        <v>199</v>
      </c>
      <c r="F67" s="48" t="s">
        <v>204</v>
      </c>
      <c r="G67" s="49"/>
      <c r="H67" s="49"/>
    </row>
    <row r="68" spans="3:8" ht="21.75" customHeight="1" x14ac:dyDescent="0.25">
      <c r="C68" s="61" t="s">
        <v>289</v>
      </c>
      <c r="D68" s="49"/>
      <c r="E68" s="50" t="s">
        <v>125</v>
      </c>
      <c r="F68" s="48" t="s">
        <v>205</v>
      </c>
      <c r="G68" s="49"/>
      <c r="H68" s="49"/>
    </row>
    <row r="69" spans="3:8" ht="79.5" customHeight="1" x14ac:dyDescent="0.25">
      <c r="C69" s="61" t="s">
        <v>290</v>
      </c>
      <c r="D69" s="49"/>
      <c r="E69" s="50" t="s">
        <v>125</v>
      </c>
      <c r="F69" s="48" t="s">
        <v>206</v>
      </c>
      <c r="G69" s="49"/>
      <c r="H69" s="49"/>
    </row>
    <row r="70" spans="3:8" ht="60" customHeight="1" x14ac:dyDescent="0.25">
      <c r="C70" s="61" t="s">
        <v>291</v>
      </c>
      <c r="D70" s="49"/>
      <c r="E70" s="50" t="s">
        <v>125</v>
      </c>
      <c r="F70" s="48" t="s">
        <v>207</v>
      </c>
      <c r="G70" s="49"/>
      <c r="H70" s="49"/>
    </row>
    <row r="71" spans="3:8" ht="42" customHeight="1" x14ac:dyDescent="0.25">
      <c r="C71" s="61" t="s">
        <v>292</v>
      </c>
      <c r="D71" s="49"/>
      <c r="E71" s="50" t="s">
        <v>125</v>
      </c>
      <c r="F71" s="48" t="s">
        <v>208</v>
      </c>
      <c r="G71" s="49"/>
      <c r="H71" s="49"/>
    </row>
    <row r="72" spans="3:8" ht="15.75" x14ac:dyDescent="0.25">
      <c r="C72" s="61" t="s">
        <v>293</v>
      </c>
      <c r="D72" s="49"/>
      <c r="E72" s="50" t="s">
        <v>125</v>
      </c>
      <c r="F72" s="48" t="s">
        <v>209</v>
      </c>
      <c r="G72" s="49"/>
      <c r="H72" s="49"/>
    </row>
    <row r="73" spans="3:8" ht="31.5" x14ac:dyDescent="0.25">
      <c r="C73" s="61" t="s">
        <v>294</v>
      </c>
      <c r="D73" s="49"/>
      <c r="E73" s="50" t="s">
        <v>125</v>
      </c>
      <c r="F73" s="48" t="s">
        <v>210</v>
      </c>
      <c r="G73" s="49"/>
      <c r="H73" s="49"/>
    </row>
    <row r="74" spans="3:8" ht="20.25" customHeight="1" x14ac:dyDescent="0.25">
      <c r="C74" s="61" t="s">
        <v>295</v>
      </c>
      <c r="D74" s="49"/>
      <c r="E74" s="50" t="s">
        <v>125</v>
      </c>
      <c r="F74" s="48" t="s">
        <v>211</v>
      </c>
      <c r="G74" s="49"/>
      <c r="H74" s="49"/>
    </row>
    <row r="75" spans="3:8" ht="15.75" x14ac:dyDescent="0.25">
      <c r="C75" s="61" t="s">
        <v>166</v>
      </c>
      <c r="D75" s="49"/>
      <c r="E75" s="50" t="s">
        <v>125</v>
      </c>
      <c r="F75" s="48" t="s">
        <v>212</v>
      </c>
      <c r="G75" s="49"/>
      <c r="H75" s="49"/>
    </row>
    <row r="76" spans="3:8" ht="15.75" x14ac:dyDescent="0.25">
      <c r="C76" s="61" t="s">
        <v>170</v>
      </c>
      <c r="D76" s="49"/>
      <c r="E76" s="50" t="s">
        <v>125</v>
      </c>
      <c r="F76" s="48" t="s">
        <v>213</v>
      </c>
      <c r="G76" s="49"/>
      <c r="H76" s="49"/>
    </row>
    <row r="77" spans="3:8" ht="15.75" x14ac:dyDescent="0.25">
      <c r="C77" s="61" t="s">
        <v>296</v>
      </c>
      <c r="D77" s="49"/>
      <c r="E77" s="50" t="s">
        <v>125</v>
      </c>
      <c r="F77" s="48" t="s">
        <v>214</v>
      </c>
      <c r="G77" s="49"/>
      <c r="H77" s="49"/>
    </row>
    <row r="78" spans="3:8" ht="15.75" x14ac:dyDescent="0.25">
      <c r="C78" s="61" t="s">
        <v>297</v>
      </c>
      <c r="D78" s="49"/>
      <c r="E78" s="50" t="s">
        <v>199</v>
      </c>
      <c r="F78" s="48" t="s">
        <v>215</v>
      </c>
      <c r="G78" s="49"/>
      <c r="H78" s="49"/>
    </row>
    <row r="79" spans="3:8" ht="36" customHeight="1" x14ac:dyDescent="0.25">
      <c r="C79" s="61" t="s">
        <v>298</v>
      </c>
      <c r="D79" s="49"/>
      <c r="E79" s="50" t="s">
        <v>125</v>
      </c>
      <c r="F79" s="48" t="s">
        <v>321</v>
      </c>
      <c r="G79" s="49"/>
      <c r="H79" s="49"/>
    </row>
    <row r="80" spans="3:8" ht="15.75" x14ac:dyDescent="0.25">
      <c r="C80" s="61" t="s">
        <v>299</v>
      </c>
      <c r="D80" s="49"/>
      <c r="E80" s="49"/>
      <c r="F80" s="49"/>
      <c r="G80" s="49"/>
      <c r="H80" s="49"/>
    </row>
    <row r="81" spans="3:8" ht="31.5" customHeight="1" x14ac:dyDescent="0.25">
      <c r="C81" s="61" t="s">
        <v>300</v>
      </c>
      <c r="D81" s="49"/>
      <c r="E81" s="49"/>
      <c r="F81" s="49"/>
      <c r="G81" s="49"/>
      <c r="H81" s="49"/>
    </row>
    <row r="82" spans="3:8" ht="15.75" x14ac:dyDescent="0.25">
      <c r="C82" s="61" t="s">
        <v>301</v>
      </c>
      <c r="D82" s="49"/>
      <c r="E82" s="49"/>
      <c r="F82" s="49"/>
      <c r="G82" s="49"/>
      <c r="H82" s="49"/>
    </row>
    <row r="83" spans="3:8" ht="15.75" x14ac:dyDescent="0.25">
      <c r="C83" s="61" t="s">
        <v>302</v>
      </c>
      <c r="D83" s="49"/>
      <c r="E83" s="49"/>
      <c r="F83" s="49"/>
      <c r="G83" s="49"/>
      <c r="H83" s="49"/>
    </row>
    <row r="84" spans="3:8" ht="35.25" customHeight="1" x14ac:dyDescent="0.25">
      <c r="C84" s="61" t="s">
        <v>303</v>
      </c>
      <c r="D84" s="49"/>
      <c r="E84" s="49"/>
      <c r="F84" s="49"/>
      <c r="G84" s="49"/>
      <c r="H84" s="49"/>
    </row>
    <row r="85" spans="3:8" ht="29.25" customHeight="1" x14ac:dyDescent="0.25">
      <c r="C85" s="61" t="s">
        <v>304</v>
      </c>
      <c r="D85" s="49"/>
      <c r="E85" s="49"/>
      <c r="F85" s="49"/>
      <c r="G85" s="49"/>
      <c r="H85" s="49"/>
    </row>
    <row r="86" spans="3:8" ht="15.75" x14ac:dyDescent="0.25">
      <c r="C86" s="61" t="s">
        <v>305</v>
      </c>
      <c r="D86" s="49"/>
      <c r="E86" s="49"/>
      <c r="F86" s="49"/>
      <c r="G86" s="49"/>
      <c r="H86" s="49"/>
    </row>
    <row r="87" spans="3:8" ht="15.75" x14ac:dyDescent="0.25">
      <c r="C87" s="61" t="s">
        <v>306</v>
      </c>
      <c r="D87" s="49"/>
      <c r="E87" s="49"/>
      <c r="F87" s="49"/>
      <c r="G87" s="49"/>
      <c r="H87" s="49"/>
    </row>
    <row r="88" spans="3:8" ht="15.75" x14ac:dyDescent="0.25">
      <c r="C88" s="61" t="s">
        <v>307</v>
      </c>
      <c r="D88" s="49"/>
      <c r="E88" s="49"/>
      <c r="F88" s="49"/>
      <c r="G88" s="49"/>
      <c r="H88" s="49"/>
    </row>
    <row r="89" spans="3:8" ht="30" customHeight="1" x14ac:dyDescent="0.25">
      <c r="C89" s="61" t="s">
        <v>308</v>
      </c>
    </row>
    <row r="90" spans="3:8" ht="30" customHeight="1" x14ac:dyDescent="0.25">
      <c r="C90" s="61" t="s">
        <v>124</v>
      </c>
    </row>
    <row r="91" spans="3:8" ht="30" customHeight="1" x14ac:dyDescent="0.25">
      <c r="C91" s="61" t="s">
        <v>309</v>
      </c>
    </row>
    <row r="92" spans="3:8" ht="30" customHeight="1" x14ac:dyDescent="0.25">
      <c r="C92" s="61" t="s">
        <v>310</v>
      </c>
    </row>
    <row r="93" spans="3:8" ht="30" customHeight="1" x14ac:dyDescent="0.25">
      <c r="C93" s="61" t="s">
        <v>311</v>
      </c>
    </row>
    <row r="94" spans="3:8" ht="30" customHeight="1" x14ac:dyDescent="0.25">
      <c r="C94" s="62" t="s">
        <v>90</v>
      </c>
    </row>
    <row r="95" spans="3:8" ht="30" customHeight="1" x14ac:dyDescent="0.25">
      <c r="C95" s="61" t="s">
        <v>312</v>
      </c>
    </row>
    <row r="96" spans="3:8" x14ac:dyDescent="0.25">
      <c r="C96" s="61" t="s">
        <v>313</v>
      </c>
    </row>
    <row r="97" spans="1:8" x14ac:dyDescent="0.25">
      <c r="C97" s="61" t="s">
        <v>314</v>
      </c>
    </row>
    <row r="98" spans="1:8" x14ac:dyDescent="0.25">
      <c r="C98" s="61" t="s">
        <v>315</v>
      </c>
    </row>
    <row r="99" spans="1:8" x14ac:dyDescent="0.25">
      <c r="C99" s="67" t="s">
        <v>173</v>
      </c>
    </row>
    <row r="101" spans="1:8" x14ac:dyDescent="0.25">
      <c r="A101">
        <v>123456</v>
      </c>
      <c r="B101" s="53"/>
      <c r="C101" s="54" t="s">
        <v>216</v>
      </c>
      <c r="D101" s="52" t="s">
        <v>234</v>
      </c>
      <c r="E101" s="55" t="s">
        <v>235</v>
      </c>
    </row>
    <row r="102" spans="1:8" x14ac:dyDescent="0.25">
      <c r="B102" s="57" t="s">
        <v>217</v>
      </c>
      <c r="C102" s="5" t="s">
        <v>218</v>
      </c>
      <c r="D102" s="5" t="s">
        <v>236</v>
      </c>
      <c r="E102" s="5"/>
    </row>
    <row r="103" spans="1:8" x14ac:dyDescent="0.25">
      <c r="B103" s="5"/>
      <c r="C103" s="5" t="s">
        <v>237</v>
      </c>
      <c r="D103" s="5" t="s">
        <v>236</v>
      </c>
      <c r="E103" s="5"/>
    </row>
    <row r="104" spans="1:8" x14ac:dyDescent="0.25">
      <c r="B104" s="5"/>
      <c r="C104" s="5" t="s">
        <v>219</v>
      </c>
      <c r="D104" s="5" t="s">
        <v>238</v>
      </c>
      <c r="E104" s="56"/>
    </row>
    <row r="105" spans="1:8" x14ac:dyDescent="0.25">
      <c r="B105" s="5"/>
      <c r="C105" s="5" t="s">
        <v>239</v>
      </c>
      <c r="D105" s="5" t="s">
        <v>240</v>
      </c>
      <c r="E105" s="56"/>
    </row>
    <row r="106" spans="1:8" x14ac:dyDescent="0.25">
      <c r="B106" s="5"/>
      <c r="C106" s="5" t="s">
        <v>241</v>
      </c>
      <c r="D106" s="5" t="s">
        <v>242</v>
      </c>
      <c r="E106" s="5"/>
    </row>
    <row r="107" spans="1:8" x14ac:dyDescent="0.25">
      <c r="B107" s="5"/>
      <c r="C107" s="5" t="s">
        <v>243</v>
      </c>
      <c r="D107" s="5" t="s">
        <v>244</v>
      </c>
      <c r="E107" s="56"/>
      <c r="H107" t="s">
        <v>220</v>
      </c>
    </row>
    <row r="108" spans="1:8" x14ac:dyDescent="0.25">
      <c r="B108" s="57" t="s">
        <v>245</v>
      </c>
      <c r="C108" s="5" t="s">
        <v>221</v>
      </c>
      <c r="D108" s="5" t="s">
        <v>246</v>
      </c>
      <c r="E108" s="56"/>
      <c r="H108" t="s">
        <v>222</v>
      </c>
    </row>
    <row r="109" spans="1:8" x14ac:dyDescent="0.25">
      <c r="B109" s="5"/>
      <c r="C109" s="5" t="s">
        <v>247</v>
      </c>
      <c r="D109" s="5" t="s">
        <v>248</v>
      </c>
      <c r="E109" s="56"/>
      <c r="H109" t="s">
        <v>224</v>
      </c>
    </row>
    <row r="110" spans="1:8" x14ac:dyDescent="0.25">
      <c r="B110" s="57" t="s">
        <v>225</v>
      </c>
      <c r="C110" s="5" t="s">
        <v>249</v>
      </c>
      <c r="D110" s="5" t="s">
        <v>250</v>
      </c>
      <c r="E110" s="5"/>
      <c r="H110" t="s">
        <v>226</v>
      </c>
    </row>
    <row r="111" spans="1:8" x14ac:dyDescent="0.25">
      <c r="B111" s="5"/>
      <c r="C111" s="5" t="s">
        <v>251</v>
      </c>
      <c r="D111" s="5" t="s">
        <v>252</v>
      </c>
      <c r="E111" s="5"/>
      <c r="H111" t="s">
        <v>228</v>
      </c>
    </row>
    <row r="112" spans="1:8" x14ac:dyDescent="0.25">
      <c r="B112" s="5"/>
      <c r="C112" s="5" t="s">
        <v>231</v>
      </c>
      <c r="D112" s="5" t="s">
        <v>253</v>
      </c>
      <c r="E112" s="5"/>
    </row>
    <row r="113" spans="2:5" x14ac:dyDescent="0.25">
      <c r="B113" s="5"/>
      <c r="C113" s="5" t="s">
        <v>227</v>
      </c>
      <c r="D113" s="5" t="s">
        <v>254</v>
      </c>
      <c r="E113" s="5"/>
    </row>
    <row r="114" spans="2:5" x14ac:dyDescent="0.25">
      <c r="B114" s="5"/>
      <c r="C114" s="5" t="s">
        <v>229</v>
      </c>
      <c r="D114" s="5" t="s">
        <v>255</v>
      </c>
      <c r="E114" s="5"/>
    </row>
    <row r="115" spans="2:5" x14ac:dyDescent="0.25">
      <c r="B115" s="5"/>
      <c r="C115" s="5" t="s">
        <v>233</v>
      </c>
      <c r="D115" s="5" t="s">
        <v>256</v>
      </c>
      <c r="E115" s="5"/>
    </row>
    <row r="116" spans="2:5" x14ac:dyDescent="0.25">
      <c r="B116" s="5"/>
      <c r="C116" s="5" t="s">
        <v>230</v>
      </c>
      <c r="D116" s="5" t="s">
        <v>257</v>
      </c>
      <c r="E116" s="5"/>
    </row>
    <row r="117" spans="2:5" x14ac:dyDescent="0.25">
      <c r="B117" s="5"/>
      <c r="C117" s="5" t="s">
        <v>232</v>
      </c>
      <c r="D117" s="5" t="s">
        <v>258</v>
      </c>
      <c r="E117" s="5"/>
    </row>
    <row r="118" spans="2:5" x14ac:dyDescent="0.25">
      <c r="B118" s="57" t="s">
        <v>223</v>
      </c>
      <c r="C118" s="5" t="s">
        <v>259</v>
      </c>
      <c r="D118" s="5" t="s">
        <v>260</v>
      </c>
      <c r="E118" s="5"/>
    </row>
    <row r="119" spans="2:5" x14ac:dyDescent="0.25">
      <c r="B119" s="57" t="s">
        <v>261</v>
      </c>
      <c r="C119" s="5" t="s">
        <v>262</v>
      </c>
      <c r="D119" s="5" t="s">
        <v>262</v>
      </c>
      <c r="E119" s="5"/>
    </row>
    <row r="120" spans="2:5" x14ac:dyDescent="0.25">
      <c r="B120" s="57" t="s">
        <v>261</v>
      </c>
      <c r="C120" s="5" t="s">
        <v>263</v>
      </c>
      <c r="D120" s="5" t="s">
        <v>263</v>
      </c>
      <c r="E120" s="5"/>
    </row>
  </sheetData>
  <mergeCells count="12">
    <mergeCell ref="I40:J40"/>
    <mergeCell ref="A1:C1"/>
    <mergeCell ref="E1:G1"/>
    <mergeCell ref="J1:P1"/>
    <mergeCell ref="L2:P2"/>
    <mergeCell ref="I3:I7"/>
    <mergeCell ref="L8:P8"/>
    <mergeCell ref="L10:P11"/>
    <mergeCell ref="A11:A15"/>
    <mergeCell ref="B11:B13"/>
    <mergeCell ref="B14:B15"/>
    <mergeCell ref="A17:A2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de riesgos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Juan Gabriel Perez Tobaria</cp:lastModifiedBy>
  <cp:lastPrinted>2025-10-28T20:05:46Z</cp:lastPrinted>
  <dcterms:created xsi:type="dcterms:W3CDTF">2013-01-29T14:46:18Z</dcterms:created>
  <dcterms:modified xsi:type="dcterms:W3CDTF">2025-10-28T20:06:03Z</dcterms:modified>
</cp:coreProperties>
</file>