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medina\Downloads\"/>
    </mc:Choice>
  </mc:AlternateContent>
  <xr:revisionPtr revIDLastSave="0" documentId="13_ncr:1_{F015683C-D014-4D4E-A273-BF228D673F4C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Matriz Activos de Información" sheetId="1" r:id="rId1"/>
    <sheet name="Listas de Información" sheetId="2" state="hidden" r:id="rId2"/>
    <sheet name="Escalas y Descripcione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'Matriz Activos de Información'!$A$2:$W$60</definedName>
    <definedName name="_xlnm.Print_Area" localSheetId="0">'Matriz Activos de Información'!$A$1:$W$60</definedName>
    <definedName name="_xlnm.Print_Titles" localSheetId="0">'Matriz Activos de Información'!$2:$5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V8" i="1" s="1"/>
  <c r="R8" i="1"/>
  <c r="P8" i="1"/>
  <c r="N8" i="1"/>
  <c r="S8" i="1" l="1"/>
  <c r="T8" i="1" s="1"/>
  <c r="U58" i="1"/>
  <c r="V58" i="1" s="1"/>
  <c r="R58" i="1"/>
  <c r="P58" i="1"/>
  <c r="N58" i="1"/>
  <c r="U57" i="1"/>
  <c r="V57" i="1" s="1"/>
  <c r="R57" i="1"/>
  <c r="P57" i="1"/>
  <c r="N57" i="1"/>
  <c r="S57" i="1" s="1"/>
  <c r="T57" i="1" s="1"/>
  <c r="U56" i="1"/>
  <c r="V56" i="1" s="1"/>
  <c r="R56" i="1"/>
  <c r="P56" i="1"/>
  <c r="N56" i="1"/>
  <c r="S56" i="1" s="1"/>
  <c r="T56" i="1" s="1"/>
  <c r="U55" i="1"/>
  <c r="V55" i="1" s="1"/>
  <c r="R55" i="1"/>
  <c r="P55" i="1"/>
  <c r="N55" i="1"/>
  <c r="U54" i="1"/>
  <c r="V54" i="1" s="1"/>
  <c r="R54" i="1"/>
  <c r="P54" i="1"/>
  <c r="N54" i="1"/>
  <c r="U53" i="1"/>
  <c r="V53" i="1" s="1"/>
  <c r="R53" i="1"/>
  <c r="P53" i="1"/>
  <c r="N53" i="1"/>
  <c r="S58" i="1" l="1"/>
  <c r="T58" i="1" s="1"/>
  <c r="S55" i="1"/>
  <c r="T55" i="1" s="1"/>
  <c r="S53" i="1"/>
  <c r="T53" i="1" s="1"/>
  <c r="S54" i="1"/>
  <c r="T54" i="1" s="1"/>
  <c r="U18" i="1" l="1"/>
  <c r="V18" i="1" s="1"/>
  <c r="R18" i="1"/>
  <c r="P18" i="1"/>
  <c r="N18" i="1"/>
  <c r="U17" i="1"/>
  <c r="V17" i="1" s="1"/>
  <c r="R17" i="1"/>
  <c r="P17" i="1"/>
  <c r="N17" i="1"/>
  <c r="S18" i="1" l="1"/>
  <c r="T18" i="1" s="1"/>
  <c r="S17" i="1"/>
  <c r="T17" i="1" s="1"/>
  <c r="U40" i="1"/>
  <c r="U39" i="1"/>
  <c r="U38" i="1"/>
  <c r="U37" i="1"/>
  <c r="U52" i="1" l="1"/>
  <c r="V52" i="1" s="1"/>
  <c r="R52" i="1"/>
  <c r="P52" i="1"/>
  <c r="N52" i="1"/>
  <c r="U51" i="1"/>
  <c r="V51" i="1" s="1"/>
  <c r="R51" i="1"/>
  <c r="P51" i="1"/>
  <c r="N51" i="1"/>
  <c r="U50" i="1"/>
  <c r="V50" i="1" s="1"/>
  <c r="R50" i="1"/>
  <c r="P50" i="1"/>
  <c r="N50" i="1"/>
  <c r="U49" i="1"/>
  <c r="V49" i="1" s="1"/>
  <c r="R49" i="1"/>
  <c r="P49" i="1"/>
  <c r="N49" i="1"/>
  <c r="U48" i="1"/>
  <c r="V48" i="1" s="1"/>
  <c r="R48" i="1"/>
  <c r="P48" i="1"/>
  <c r="N48" i="1"/>
  <c r="U47" i="1"/>
  <c r="V47" i="1" s="1"/>
  <c r="R47" i="1"/>
  <c r="P47" i="1"/>
  <c r="N47" i="1"/>
  <c r="U46" i="1"/>
  <c r="V46" i="1" s="1"/>
  <c r="R46" i="1"/>
  <c r="P46" i="1"/>
  <c r="N46" i="1"/>
  <c r="U45" i="1"/>
  <c r="V45" i="1" s="1"/>
  <c r="R45" i="1"/>
  <c r="P45" i="1"/>
  <c r="N45" i="1"/>
  <c r="S51" i="1" l="1"/>
  <c r="T51" i="1" s="1"/>
  <c r="S47" i="1"/>
  <c r="T47" i="1" s="1"/>
  <c r="S48" i="1"/>
  <c r="T48" i="1" s="1"/>
  <c r="S46" i="1"/>
  <c r="T46" i="1" s="1"/>
  <c r="S49" i="1"/>
  <c r="T49" i="1" s="1"/>
  <c r="S45" i="1"/>
  <c r="T45" i="1" s="1"/>
  <c r="S50" i="1"/>
  <c r="T50" i="1" s="1"/>
  <c r="S52" i="1"/>
  <c r="T52" i="1" s="1"/>
  <c r="V40" i="1"/>
  <c r="V39" i="1"/>
  <c r="V38" i="1"/>
  <c r="V37" i="1"/>
  <c r="U42" i="1"/>
  <c r="V42" i="1" s="1"/>
  <c r="U41" i="1"/>
  <c r="V41" i="1" s="1"/>
  <c r="U43" i="1"/>
  <c r="V43" i="1" s="1"/>
  <c r="U44" i="1"/>
  <c r="V44" i="1" s="1"/>
  <c r="R44" i="1"/>
  <c r="P44" i="1"/>
  <c r="N44" i="1"/>
  <c r="R43" i="1"/>
  <c r="P43" i="1"/>
  <c r="N43" i="1"/>
  <c r="R42" i="1"/>
  <c r="P42" i="1"/>
  <c r="N42" i="1"/>
  <c r="R41" i="1"/>
  <c r="P41" i="1"/>
  <c r="N41" i="1"/>
  <c r="S42" i="1" l="1"/>
  <c r="T42" i="1" s="1"/>
  <c r="S43" i="1"/>
  <c r="T43" i="1" s="1"/>
  <c r="S44" i="1"/>
  <c r="T44" i="1" s="1"/>
  <c r="S41" i="1"/>
  <c r="T41" i="1" s="1"/>
  <c r="T40" i="1"/>
  <c r="R39" i="1"/>
  <c r="P39" i="1"/>
  <c r="N39" i="1"/>
  <c r="R38" i="1"/>
  <c r="P38" i="1"/>
  <c r="N38" i="1"/>
  <c r="R37" i="1"/>
  <c r="P37" i="1"/>
  <c r="N37" i="1"/>
  <c r="U36" i="1"/>
  <c r="V36" i="1" s="1"/>
  <c r="R36" i="1"/>
  <c r="P36" i="1"/>
  <c r="N36" i="1"/>
  <c r="S37" i="1" l="1"/>
  <c r="T37" i="1" s="1"/>
  <c r="S38" i="1"/>
  <c r="T38" i="1" s="1"/>
  <c r="S36" i="1"/>
  <c r="T36" i="1" s="1"/>
  <c r="S39" i="1"/>
  <c r="T39" i="1" s="1"/>
  <c r="G28" i="1"/>
  <c r="U27" i="1"/>
  <c r="V27" i="1" s="1"/>
  <c r="R27" i="1"/>
  <c r="P27" i="1"/>
  <c r="N27" i="1"/>
  <c r="S27" i="1" l="1"/>
  <c r="T27" i="1" s="1"/>
  <c r="U28" i="1" l="1"/>
  <c r="V28" i="1" s="1"/>
  <c r="R28" i="1"/>
  <c r="P28" i="1"/>
  <c r="N28" i="1"/>
  <c r="U60" i="1"/>
  <c r="V60" i="1" s="1"/>
  <c r="R60" i="1"/>
  <c r="P60" i="1"/>
  <c r="N60" i="1"/>
  <c r="U59" i="1"/>
  <c r="V59" i="1" s="1"/>
  <c r="R59" i="1"/>
  <c r="P59" i="1"/>
  <c r="N59" i="1"/>
  <c r="N6" i="1"/>
  <c r="S60" i="1" l="1"/>
  <c r="T60" i="1" s="1"/>
  <c r="S59" i="1"/>
  <c r="T59" i="1" s="1"/>
  <c r="S28" i="1"/>
  <c r="T28" i="1" s="1"/>
  <c r="R16" i="1"/>
  <c r="P16" i="1"/>
  <c r="N16" i="1"/>
  <c r="R15" i="1"/>
  <c r="P15" i="1"/>
  <c r="N15" i="1"/>
  <c r="R14" i="1"/>
  <c r="P14" i="1"/>
  <c r="N14" i="1"/>
  <c r="R13" i="1"/>
  <c r="P13" i="1"/>
  <c r="N13" i="1"/>
  <c r="R12" i="1"/>
  <c r="P12" i="1"/>
  <c r="N12" i="1"/>
  <c r="R11" i="1"/>
  <c r="P11" i="1"/>
  <c r="N11" i="1"/>
  <c r="R30" i="1"/>
  <c r="P30" i="1"/>
  <c r="N30" i="1"/>
  <c r="R29" i="1"/>
  <c r="P29" i="1"/>
  <c r="N29" i="1"/>
  <c r="R7" i="1"/>
  <c r="P7" i="1"/>
  <c r="N7" i="1"/>
  <c r="P6" i="1"/>
  <c r="S16" i="1" l="1"/>
  <c r="T16" i="1" s="1"/>
  <c r="S12" i="1"/>
  <c r="T12" i="1" s="1"/>
  <c r="S7" i="1"/>
  <c r="T7" i="1" s="1"/>
  <c r="S13" i="1"/>
  <c r="T13" i="1" s="1"/>
  <c r="S29" i="1"/>
  <c r="T29" i="1" s="1"/>
  <c r="S11" i="1"/>
  <c r="T11" i="1" s="1"/>
  <c r="S15" i="1"/>
  <c r="T15" i="1" s="1"/>
  <c r="S30" i="1"/>
  <c r="T30" i="1" s="1"/>
  <c r="S14" i="1"/>
  <c r="T14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7" i="1" l="1"/>
  <c r="V7" i="1" s="1"/>
  <c r="U29" i="1"/>
  <c r="V29" i="1" s="1"/>
  <c r="U30" i="1"/>
  <c r="V30" i="1" s="1"/>
  <c r="U31" i="1"/>
  <c r="V31" i="1" s="1"/>
  <c r="U32" i="1"/>
  <c r="V32" i="1" s="1"/>
  <c r="U33" i="1"/>
  <c r="V33" i="1" s="1"/>
  <c r="U9" i="1"/>
  <c r="V9" i="1" s="1"/>
  <c r="U34" i="1"/>
  <c r="V34" i="1" s="1"/>
  <c r="U10" i="1"/>
  <c r="V10" i="1" s="1"/>
  <c r="U35" i="1"/>
  <c r="V35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6" i="1"/>
  <c r="V6" i="1" s="1"/>
  <c r="R26" i="1"/>
  <c r="R25" i="1"/>
  <c r="R24" i="1"/>
  <c r="R23" i="1"/>
  <c r="R22" i="1"/>
  <c r="R21" i="1"/>
  <c r="R20" i="1"/>
  <c r="R19" i="1"/>
  <c r="R35" i="1"/>
  <c r="R10" i="1"/>
  <c r="R34" i="1"/>
  <c r="R9" i="1"/>
  <c r="R33" i="1"/>
  <c r="R32" i="1"/>
  <c r="R31" i="1"/>
  <c r="R6" i="1"/>
  <c r="P31" i="1"/>
  <c r="P32" i="1"/>
  <c r="P33" i="1"/>
  <c r="P9" i="1"/>
  <c r="P34" i="1"/>
  <c r="P10" i="1"/>
  <c r="P35" i="1"/>
  <c r="P19" i="1"/>
  <c r="P20" i="1"/>
  <c r="P21" i="1"/>
  <c r="P22" i="1"/>
  <c r="P23" i="1"/>
  <c r="P24" i="1"/>
  <c r="P25" i="1"/>
  <c r="P26" i="1"/>
  <c r="N31" i="1"/>
  <c r="N32" i="1"/>
  <c r="N33" i="1"/>
  <c r="N9" i="1"/>
  <c r="N34" i="1"/>
  <c r="N10" i="1"/>
  <c r="N35" i="1"/>
  <c r="N19" i="1"/>
  <c r="N20" i="1"/>
  <c r="N21" i="1"/>
  <c r="N22" i="1"/>
  <c r="N23" i="1"/>
  <c r="N24" i="1"/>
  <c r="N25" i="1"/>
  <c r="N26" i="1"/>
  <c r="S21" i="1" l="1"/>
  <c r="T21" i="1" s="1"/>
  <c r="S25" i="1"/>
  <c r="T25" i="1" s="1"/>
  <c r="S23" i="1"/>
  <c r="T23" i="1" s="1"/>
  <c r="S19" i="1"/>
  <c r="T19" i="1" s="1"/>
  <c r="S35" i="1"/>
  <c r="T35" i="1" s="1"/>
  <c r="S33" i="1"/>
  <c r="T33" i="1" s="1"/>
  <c r="S9" i="1"/>
  <c r="T9" i="1" s="1"/>
  <c r="S10" i="1"/>
  <c r="T10" i="1" s="1"/>
  <c r="S32" i="1"/>
  <c r="T32" i="1" s="1"/>
  <c r="S31" i="1"/>
  <c r="T31" i="1" s="1"/>
  <c r="S6" i="1"/>
  <c r="T6" i="1" s="1"/>
  <c r="S24" i="1"/>
  <c r="T24" i="1" s="1"/>
  <c r="S20" i="1"/>
  <c r="T20" i="1" s="1"/>
  <c r="S34" i="1"/>
  <c r="T34" i="1" s="1"/>
  <c r="S26" i="1"/>
  <c r="T26" i="1" s="1"/>
  <c r="S22" i="1"/>
  <c r="T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Djara</author>
  </authors>
  <commentList>
    <comment ref="T4" authorId="0" shapeId="0" xr:uid="{00000000-0006-0000-0000-000001000000}">
      <text>
        <r>
          <rPr>
            <b/>
            <u/>
            <sz val="12"/>
            <color indexed="81"/>
            <rFont val="Tahoma"/>
            <family val="2"/>
          </rPr>
          <t>Criterios de Definición de Criticidad del Activo: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u/>
            <sz val="11"/>
            <color indexed="81"/>
            <rFont val="Tahoma"/>
            <family val="2"/>
          </rPr>
          <t>A l t a:</t>
        </r>
        <r>
          <rPr>
            <sz val="9"/>
            <color indexed="81"/>
            <rFont val="Tahoma"/>
            <family val="2"/>
          </rPr>
          <t xml:space="preserve"> Son los activos de información en los cuales la clasificación </t>
        </r>
        <r>
          <rPr>
            <b/>
            <sz val="9"/>
            <color indexed="81"/>
            <rFont val="Tahoma"/>
            <family val="2"/>
          </rPr>
          <t xml:space="preserve">en dos (2) o todas las propiedades </t>
        </r>
        <r>
          <rPr>
            <sz val="9"/>
            <color indexed="81"/>
            <rFont val="Tahoma"/>
            <family val="2"/>
          </rPr>
          <t>(confidencialidad, integridad, y disponibilidad)</t>
        </r>
        <r>
          <rPr>
            <b/>
            <sz val="9"/>
            <color indexed="81"/>
            <rFont val="Tahoma"/>
            <family val="2"/>
          </rPr>
          <t xml:space="preserve"> es Alta.
</t>
        </r>
        <r>
          <rPr>
            <b/>
            <u/>
            <sz val="11"/>
            <color indexed="81"/>
            <rFont val="Tahoma"/>
            <family val="2"/>
          </rPr>
          <t>M e d i a: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Son los activos de información en los cuales la clasificación de la información </t>
        </r>
        <r>
          <rPr>
            <b/>
            <sz val="9"/>
            <color indexed="81"/>
            <rFont val="Tahoma"/>
            <family val="2"/>
          </rPr>
          <t xml:space="preserve">es Alta en una (1) de sus propiedades </t>
        </r>
        <r>
          <rPr>
            <sz val="9"/>
            <color indexed="81"/>
            <rFont val="Tahoma"/>
            <family val="2"/>
          </rPr>
          <t xml:space="preserve">(confidencialidad, integridad, y disponibilidad) </t>
        </r>
        <r>
          <rPr>
            <b/>
            <sz val="9"/>
            <color indexed="81"/>
            <rFont val="Tahoma"/>
            <family val="2"/>
          </rPr>
          <t xml:space="preserve">o al menos una (1) de ellas es de nivel Media.
</t>
        </r>
        <r>
          <rPr>
            <b/>
            <u/>
            <sz val="11"/>
            <color indexed="81"/>
            <rFont val="Tahoma"/>
            <family val="2"/>
          </rPr>
          <t>B a j a: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Son los activos de información activos de información en los cuales la clasificación de la información </t>
        </r>
        <r>
          <rPr>
            <b/>
            <sz val="9"/>
            <color indexed="81"/>
            <rFont val="Tahoma"/>
            <family val="2"/>
          </rPr>
          <t>en todos sus niveles es Baja.</t>
        </r>
      </text>
    </comment>
  </commentList>
</comments>
</file>

<file path=xl/sharedStrings.xml><?xml version="1.0" encoding="utf-8"?>
<sst xmlns="http://schemas.openxmlformats.org/spreadsheetml/2006/main" count="490" uniqueCount="190">
  <si>
    <t>IDENTIFICACIÓN DEL ACTIVO DE INFORMACIÓN</t>
  </si>
  <si>
    <t>UBICACIÓN DEL ACTIVO DE INFORMACIÓN</t>
  </si>
  <si>
    <t>RESPONSABLES ASOCIADOS AL ACTIVO DE INFORMACIÓN</t>
  </si>
  <si>
    <t>VALORACIÓN DEL ACTIVO DE INFORMACIÓN</t>
  </si>
  <si>
    <t>CLASIFICACIÓN Y ETIQUETADO DE ACTIVOS 
TIPO INFORMACIÓN</t>
  </si>
  <si>
    <t>ID</t>
  </si>
  <si>
    <t>Nombre del Activo de Información</t>
  </si>
  <si>
    <t>Descripción  del Activo de Información</t>
  </si>
  <si>
    <t>Tipo  de Activo</t>
  </si>
  <si>
    <t>Físico</t>
  </si>
  <si>
    <t>Digital</t>
  </si>
  <si>
    <t xml:space="preserve"> Propietario </t>
  </si>
  <si>
    <t xml:space="preserve"> Custodio </t>
  </si>
  <si>
    <t>Cálculos - Columna Oculta</t>
  </si>
  <si>
    <t>Valor Confidencialidad</t>
  </si>
  <si>
    <t>Valor Integridad</t>
  </si>
  <si>
    <t>Valor Disponibilidad</t>
  </si>
  <si>
    <t xml:space="preserve">Total </t>
  </si>
  <si>
    <t>Información</t>
  </si>
  <si>
    <t>Hardware</t>
  </si>
  <si>
    <t>Personas</t>
  </si>
  <si>
    <t>Servicios</t>
  </si>
  <si>
    <t>Software</t>
  </si>
  <si>
    <t>Otro</t>
  </si>
  <si>
    <t>LISTAS PARA IDENTIFICACIÓN DEL ACTIVO</t>
  </si>
  <si>
    <t>LISTA DE VALORACIÓN DEL ACTIVO</t>
  </si>
  <si>
    <t>Tipo</t>
  </si>
  <si>
    <t>Valor</t>
  </si>
  <si>
    <t>Alta</t>
  </si>
  <si>
    <t>Media</t>
  </si>
  <si>
    <t>Baja</t>
  </si>
  <si>
    <t xml:space="preserve">Niveles de clasificación por Confidencialidad </t>
  </si>
  <si>
    <t>Nivel</t>
  </si>
  <si>
    <t>Descripción</t>
  </si>
  <si>
    <t>Información disponible sólo para un proceso de la entidad y que en caso de ser conocida por terceros sin autorización puede conllevar un impacto negativo de índole legal, operativa, de pérdida de imagen o económica.</t>
  </si>
  <si>
    <t>Información Pública Reservada</t>
  </si>
  <si>
    <t>Información disponible para todos los procesos de la entidad y que en caso de ser conocida por terceros sin autorización puede conllevar un impacto negativo para los procesos de la misma.
Esta información es propia de la entidad o de terceros y puede ser utilizada por todos los funcionarios de la entidad para realizar labores propias de los procesos, pero no puede ser conocida por terceros sin autorización del propietario.</t>
  </si>
  <si>
    <t>Información Pública Clasificada</t>
  </si>
  <si>
    <t xml:space="preserve">Información que puede ser entregada o publicada sin restricciones a cualquier persona dentro y fuera de la entidad, sin que esto implique daños a terceros ni a las actividades y procesos de la entidad. </t>
  </si>
  <si>
    <t>Información Pública</t>
  </si>
  <si>
    <t>Niveles de Clasificación por Integridad</t>
  </si>
  <si>
    <r>
      <t xml:space="preserve">La pérdida de la exactitud y completitud de la información tiene un impacto negativo muy alto, </t>
    </r>
    <r>
      <rPr>
        <sz val="11"/>
        <color rgb="FF000000"/>
        <rFont val="Arial"/>
        <family val="2"/>
      </rPr>
      <t xml:space="preserve">de índole legal o económico, retrasar sus funciones, o generar pérdidas de imagen severas de la entidad. </t>
    </r>
  </si>
  <si>
    <r>
      <t xml:space="preserve">La pérdida de la exactitud y completitud de la información </t>
    </r>
    <r>
      <rPr>
        <sz val="11"/>
        <color rgb="FF000000"/>
        <rFont val="Arial"/>
        <family val="2"/>
      </rPr>
      <t xml:space="preserve">puede conllevar un impacto negativo de índole legal o económico, retrasar sus funciones, o generar pérdida de imagen moderado a funcionarios de la entidad. </t>
    </r>
  </si>
  <si>
    <r>
      <t xml:space="preserve">La pérdida de la exactitud y completitud de la información </t>
    </r>
    <r>
      <rPr>
        <sz val="11"/>
        <color rgb="FF000000"/>
        <rFont val="Arial"/>
        <family val="2"/>
      </rPr>
      <t xml:space="preserve">conlleva un impacto no significativo para la entidad o entes externos. </t>
    </r>
  </si>
  <si>
    <t>Niveles de Clasificación por Disponibilidad</t>
  </si>
  <si>
    <t xml:space="preserve">La no disponibilidad de la información puede conllevar un impacto negativo de índole legal o económica, retrasar sus funciones, o generar pérdidas de imagen severas a entes externos. </t>
  </si>
  <si>
    <t xml:space="preserve">La no disponibilidad de la información puede conllevar un impacto negativo de índole legal o económico, retrasar sus funciones, o generar pérdida de imagen moderado de la entidad. </t>
  </si>
  <si>
    <t xml:space="preserve">La no disponibilidad de la información puede afectar la operación normal de la entidad o entes externos, pero no conlleva implicaciones legales, económicas o de pérdida de imagen. </t>
  </si>
  <si>
    <t>NIVELES DE CRITICIDAD</t>
  </si>
  <si>
    <t>Aplica Cuando:</t>
  </si>
  <si>
    <r>
      <t xml:space="preserve">Son los activos de información en los cuales la clasificación en </t>
    </r>
    <r>
      <rPr>
        <b/>
        <sz val="11"/>
        <color rgb="FF000000"/>
        <rFont val="Arial"/>
        <family val="2"/>
      </rPr>
      <t>dos (2) o todas las propiedades</t>
    </r>
    <r>
      <rPr>
        <sz val="11"/>
        <color rgb="FF000000"/>
        <rFont val="Arial"/>
        <family val="2"/>
      </rPr>
      <t xml:space="preserve"> (confidencialidad, integridad, y disponibilidad) </t>
    </r>
    <r>
      <rPr>
        <b/>
        <sz val="11"/>
        <color rgb="FF000000"/>
        <rFont val="Arial"/>
        <family val="2"/>
      </rPr>
      <t>es Alta.</t>
    </r>
  </si>
  <si>
    <r>
      <t xml:space="preserve">Son los activos de información en los cuales la clasificación de la información </t>
    </r>
    <r>
      <rPr>
        <b/>
        <sz val="11"/>
        <color rgb="FF000000"/>
        <rFont val="Arial"/>
        <family val="2"/>
      </rPr>
      <t>es Alta en una (1) de sus propiedades</t>
    </r>
    <r>
      <rPr>
        <sz val="11"/>
        <color rgb="FF000000"/>
        <rFont val="Arial"/>
        <family val="2"/>
      </rPr>
      <t xml:space="preserve"> (confidencialidad, integridad, y disponibilidad) </t>
    </r>
    <r>
      <rPr>
        <b/>
        <sz val="11"/>
        <color rgb="FF000000"/>
        <rFont val="Arial"/>
        <family val="2"/>
      </rPr>
      <t>o al menos una (1) de ellas es de nivel Media.</t>
    </r>
  </si>
  <si>
    <r>
      <t xml:space="preserve">son los activos de información activos de información en los cuales la clasificación de la información </t>
    </r>
    <r>
      <rPr>
        <b/>
        <sz val="11"/>
        <color rgb="FF000000"/>
        <rFont val="Arial"/>
        <family val="2"/>
      </rPr>
      <t>en todos sus niveles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es Baja</t>
    </r>
  </si>
  <si>
    <t>Etiquetado</t>
  </si>
  <si>
    <t>RESERVADA</t>
  </si>
  <si>
    <t>CLASIFICADA</t>
  </si>
  <si>
    <t>PÚBLICA</t>
  </si>
  <si>
    <t>Dependencia del Activo de Información</t>
  </si>
  <si>
    <t>Instalaciones Físicas</t>
  </si>
  <si>
    <t>Etiquetado de Información</t>
  </si>
  <si>
    <t>Clasificación</t>
  </si>
  <si>
    <t>Criticidad</t>
  </si>
  <si>
    <t xml:space="preserve">Tipos de Clasificación </t>
  </si>
  <si>
    <t>Jefe Oficina Asesora de Planeación</t>
  </si>
  <si>
    <t>Jefe Oficina de Control Interno</t>
  </si>
  <si>
    <t>Superintendente Delegado para la Operación</t>
  </si>
  <si>
    <t>Superintendente SVSP</t>
  </si>
  <si>
    <t>Superintendente Delegado para el Control</t>
  </si>
  <si>
    <t>Jefe Oficina Asesora Jurídica</t>
  </si>
  <si>
    <t>Jefe Grupo de Inspección</t>
  </si>
  <si>
    <t>Jefe Grupo MECI y Calidad</t>
  </si>
  <si>
    <t>Jefe Grupo de Sanciones</t>
  </si>
  <si>
    <t>Jefe Oficina de Sistemas</t>
  </si>
  <si>
    <t>Jefe Grupo de Quejas</t>
  </si>
  <si>
    <t>En las Instalaciones SuperVigilancia \ Despacho Superintendente</t>
  </si>
  <si>
    <t>Instalaciones SuperVigilancia- Oficina del Superintendente Delegado para el  Control- Grupo inspecciones</t>
  </si>
  <si>
    <t>Disponible</t>
  </si>
  <si>
    <t xml:space="preserve">En las Instalaciones SuperVigilancia </t>
  </si>
  <si>
    <t>Página Web</t>
  </si>
  <si>
    <t>Instalaciones SuperVigilancia- Delegada para la Operación</t>
  </si>
  <si>
    <t>Instalaciones SuperVigilancia- Delegada para la Operación/Permisos de Estado</t>
  </si>
  <si>
    <t>Instalaciones SuperVigilancia- Grupo Inspecciones</t>
  </si>
  <si>
    <t>Instalaciones SuperVigilancia- Grupo Quejas</t>
  </si>
  <si>
    <t>Instalaciones SuperVigilancia - Gestión financiera</t>
  </si>
  <si>
    <t>Instalaciones SuperVigilancia- Grupo Sanciones</t>
  </si>
  <si>
    <t>En las Instalaciones SuperVigilancia \ Oficina Asesora de Planeación</t>
  </si>
  <si>
    <t>Instalaciones SuperVigilancia- Oficina Asesora Jurídica</t>
  </si>
  <si>
    <t>Instalaciones SuperVigilancia- Oficina Asesora Jurídica y Sistemas de información eSIGNA / Orfeo</t>
  </si>
  <si>
    <t>Sistemas de información eSigna</t>
  </si>
  <si>
    <t>En las Instalaciones SuperVigilancia \ Oficina Asesora de Control Interno. Actualmente se tienen para consulta en la Oficina las de los años 2015 a la fecha. Las anteriores ya están en el Archivo Central.</t>
  </si>
  <si>
    <t>En las Instalaciones SuperVigilancia \ Oficina Asesora de Control Interno y en la Página Web de la entidad en la sección de transparencia</t>
  </si>
  <si>
    <t>En las Instalaciones SuperVigilancia \ Oficina de Informatica y Sistemas</t>
  </si>
  <si>
    <t>Información digital y física</t>
  </si>
  <si>
    <t>Tipos de activo</t>
  </si>
  <si>
    <t>Información digital</t>
  </si>
  <si>
    <t>Información física</t>
  </si>
  <si>
    <t>Infraestructura - Acceso</t>
  </si>
  <si>
    <t>Infraestructura - Almacenamiento</t>
  </si>
  <si>
    <t>Infraestructura - Instalaciones</t>
  </si>
  <si>
    <t>Infraestructura - Utilidades</t>
  </si>
  <si>
    <t>Personas (Roles)</t>
  </si>
  <si>
    <t>Categoria del activo de Información</t>
  </si>
  <si>
    <t>Ubicación</t>
  </si>
  <si>
    <t>SI</t>
  </si>
  <si>
    <t>NO</t>
  </si>
  <si>
    <t>Columna1</t>
  </si>
  <si>
    <t>Proceso</t>
  </si>
  <si>
    <t>Ley 1581 de
2012</t>
  </si>
  <si>
    <t xml:space="preserve">
contiene datos personales</t>
  </si>
  <si>
    <t>MATRIZ IDENTIFICACIÓN, VALORACIÓN, CLASIFICACIÓN Y ETIQUETADO DE LA INFORMACIÓN</t>
  </si>
  <si>
    <t>SI  /  NO</t>
  </si>
  <si>
    <t>PROPIETARIO</t>
  </si>
  <si>
    <t>PROCESOS</t>
  </si>
  <si>
    <t>Estrategicos</t>
  </si>
  <si>
    <t>Gestión del Servicio</t>
  </si>
  <si>
    <t>Direccionamiento Estrategico(planeacion)</t>
  </si>
  <si>
    <t>Alianza Interinstitucional</t>
  </si>
  <si>
    <t>Sistema Integrado de Gestión</t>
  </si>
  <si>
    <t>Gestión de Comunicaciones</t>
  </si>
  <si>
    <t>Misionales</t>
  </si>
  <si>
    <t>Gestión de Control Inspeccion y Vigilancia</t>
  </si>
  <si>
    <t>Gestión de la Operación</t>
  </si>
  <si>
    <t>Evaluación</t>
  </si>
  <si>
    <t>Gestión de Evaluación y Mejora</t>
  </si>
  <si>
    <t>Apoyo</t>
  </si>
  <si>
    <t>Gestión Procesos Disciplinarios</t>
  </si>
  <si>
    <t>Gestión Financiera</t>
  </si>
  <si>
    <t>Gestión Documental</t>
  </si>
  <si>
    <t>Gestión Administrativa</t>
  </si>
  <si>
    <t>Gestión del Talento Humano</t>
  </si>
  <si>
    <t>Gestión Juridica</t>
  </si>
  <si>
    <t>Gestión de Sistemas e Información</t>
  </si>
  <si>
    <t>Gestión Contractual</t>
  </si>
  <si>
    <t>Area</t>
  </si>
  <si>
    <t>Areas</t>
  </si>
  <si>
    <t>Oficina de Sistemas</t>
  </si>
  <si>
    <t>Oficina Jurídica</t>
  </si>
  <si>
    <t xml:space="preserve">Superintendente delegado para el Control </t>
  </si>
  <si>
    <t xml:space="preserve">Grupo Recursos financieros </t>
  </si>
  <si>
    <t>Oficina Asesora de Planeación</t>
  </si>
  <si>
    <t>Oficina de Control Interno</t>
  </si>
  <si>
    <t>GASIN</t>
  </si>
  <si>
    <t xml:space="preserve">Grupo de Gestión documental Archivo y Corespondencia </t>
  </si>
  <si>
    <t>Grupo de Control Interno Disciplinario</t>
  </si>
  <si>
    <t>Comunicaciones</t>
  </si>
  <si>
    <t>Despacho Superintendente</t>
  </si>
  <si>
    <t>Grupo de Inspecciòn</t>
  </si>
  <si>
    <t>Contratistas Oficina de sistemas</t>
  </si>
  <si>
    <t>Manual</t>
  </si>
  <si>
    <t>Sistemas de información e infraestructura</t>
  </si>
  <si>
    <t>Tramite</t>
  </si>
  <si>
    <t>Derechos de petición Bases de Datos</t>
  </si>
  <si>
    <t>Procesos juridicos Bases de Datos</t>
  </si>
  <si>
    <t>Procesos juridicos Documentos</t>
  </si>
  <si>
    <t>Procesos de Jurisdicción Coactiva Contribución Documentos</t>
  </si>
  <si>
    <t>Documentos</t>
  </si>
  <si>
    <t>Resoluciones Memorandos - Documentos</t>
  </si>
  <si>
    <t>Procesos Documentos</t>
  </si>
  <si>
    <t>Programas Sistema de Gestipón de Calidad</t>
  </si>
  <si>
    <t>Informes Bases de Datos</t>
  </si>
  <si>
    <t>Resoluciones Documentos</t>
  </si>
  <si>
    <t>Bases de Datos</t>
  </si>
  <si>
    <t>Programas Documento</t>
  </si>
  <si>
    <t>Planes</t>
  </si>
  <si>
    <t>Presupuesto</t>
  </si>
  <si>
    <t>Informes</t>
  </si>
  <si>
    <t>Actas</t>
  </si>
  <si>
    <t>Auditorias</t>
  </si>
  <si>
    <t>Servidores</t>
  </si>
  <si>
    <t>PC Escritorio</t>
  </si>
  <si>
    <t>Almacenamiento</t>
  </si>
  <si>
    <t>Switches</t>
  </si>
  <si>
    <t xml:space="preserve">Centro de datos </t>
  </si>
  <si>
    <t>Sistemas de Información</t>
  </si>
  <si>
    <t>Modulo - Repositorio</t>
  </si>
  <si>
    <t>PC</t>
  </si>
  <si>
    <t>Expedientes</t>
  </si>
  <si>
    <t xml:space="preserve">DISEŃOS </t>
  </si>
  <si>
    <t>Sistema de Gestión de Calidad</t>
  </si>
  <si>
    <t>Servicios - garantias - soporte</t>
  </si>
  <si>
    <t>personal con contratos ps</t>
  </si>
  <si>
    <t>Aplicativo</t>
  </si>
  <si>
    <t>Boletin de prensa</t>
  </si>
  <si>
    <t>Derechos de petición  Peticiones, quejas, reclamos, sugerencias y denuncias - PQRSD</t>
  </si>
  <si>
    <t>Informes de seguimiento</t>
  </si>
  <si>
    <t>Otros</t>
  </si>
  <si>
    <t>CATEGORIA DEL ACTIVO DE INFORMACIÓN</t>
  </si>
  <si>
    <r>
      <t xml:space="preserve">Confidencialidad
</t>
    </r>
    <r>
      <rPr>
        <b/>
        <sz val="12"/>
        <color rgb="FFFFFF00"/>
        <rFont val="Verdana"/>
        <family val="2"/>
      </rPr>
      <t>Seleccione entre: (Alta, Media, Baja)</t>
    </r>
  </si>
  <si>
    <r>
      <t xml:space="preserve">Integridad 
</t>
    </r>
    <r>
      <rPr>
        <b/>
        <sz val="12"/>
        <color rgb="FFFFFF00"/>
        <rFont val="Verdana"/>
        <family val="2"/>
      </rPr>
      <t>Seleccione entre: (Alta, Media, Baja)</t>
    </r>
  </si>
  <si>
    <r>
      <t xml:space="preserve">Disponibilidad
</t>
    </r>
    <r>
      <rPr>
        <b/>
        <sz val="12"/>
        <color rgb="FFFFFF00"/>
        <rFont val="Verdana"/>
        <family val="2"/>
      </rPr>
      <t>Seleccione entre: (Alta, Media, Baja)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</si>
</sst>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00"/>
      <name val="Arial"/>
      <family val="2"/>
    </font>
    <font>
      <b/>
      <sz val="15"/>
      <color theme="0"/>
      <name val="Arial"/>
      <family val="2"/>
    </font>
    <font>
      <b/>
      <sz val="16"/>
      <color theme="0"/>
      <name val="Arial"/>
      <family val="2"/>
    </font>
    <font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indexed="81"/>
      <name val="Tahoma"/>
      <family val="2"/>
    </font>
    <font>
      <b/>
      <u/>
      <sz val="12"/>
      <color indexed="81"/>
      <name val="Tahoma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0"/>
      <name val="Verdana"/>
      <family val="2"/>
    </font>
    <font>
      <b/>
      <sz val="14"/>
      <color theme="0"/>
      <name val="Verdana"/>
      <family val="2"/>
    </font>
    <font>
      <b/>
      <sz val="12"/>
      <color rgb="FFFFFF00"/>
      <name val="Verdana"/>
      <family val="2"/>
    </font>
    <font>
      <b/>
      <i/>
      <sz val="14"/>
      <color theme="0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u/>
      <sz val="11"/>
      <color theme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65911"/>
        <bgColor rgb="FF000000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8">
    <xf numFmtId="0" fontId="0" fillId="0" borderId="0" xfId="0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justify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9" borderId="2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0" fillId="10" borderId="34" xfId="0" applyFont="1" applyFill="1" applyBorder="1"/>
    <xf numFmtId="0" fontId="0" fillId="11" borderId="35" xfId="0" applyFill="1" applyBorder="1"/>
    <xf numFmtId="0" fontId="0" fillId="12" borderId="35" xfId="0" applyFill="1" applyBorder="1"/>
    <xf numFmtId="0" fontId="0" fillId="3" borderId="0" xfId="0" applyFill="1"/>
    <xf numFmtId="0" fontId="0" fillId="13" borderId="0" xfId="0" applyFill="1"/>
    <xf numFmtId="0" fontId="20" fillId="3" borderId="34" xfId="0" applyFont="1" applyFill="1" applyBorder="1"/>
    <xf numFmtId="0" fontId="0" fillId="13" borderId="35" xfId="0" applyFill="1" applyBorder="1"/>
    <xf numFmtId="0" fontId="22" fillId="0" borderId="1" xfId="0" applyFont="1" applyBorder="1"/>
    <xf numFmtId="0" fontId="23" fillId="15" borderId="1" xfId="0" applyFont="1" applyFill="1" applyBorder="1" applyAlignment="1">
      <alignment horizontal="center" vertical="center"/>
    </xf>
    <xf numFmtId="0" fontId="23" fillId="16" borderId="1" xfId="0" applyFont="1" applyFill="1" applyBorder="1"/>
    <xf numFmtId="0" fontId="0" fillId="7" borderId="1" xfId="0" applyFill="1" applyBorder="1"/>
    <xf numFmtId="0" fontId="0" fillId="0" borderId="1" xfId="0" applyBorder="1"/>
    <xf numFmtId="0" fontId="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14" borderId="0" xfId="0" applyFont="1" applyFill="1" applyAlignment="1" applyProtection="1">
      <alignment vertical="center"/>
      <protection locked="0"/>
    </xf>
    <xf numFmtId="0" fontId="26" fillId="3" borderId="5" xfId="0" applyFont="1" applyFill="1" applyBorder="1" applyAlignment="1" applyProtection="1">
      <alignment horizontal="center" vertical="center" wrapText="1"/>
      <protection locked="0"/>
    </xf>
    <xf numFmtId="0" fontId="26" fillId="3" borderId="6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 applyProtection="1">
      <alignment horizontal="center" vertical="center" wrapText="1"/>
      <protection locked="0"/>
    </xf>
    <xf numFmtId="0" fontId="27" fillId="3" borderId="6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27" fillId="3" borderId="6" xfId="0" applyFont="1" applyFill="1" applyBorder="1" applyAlignment="1" applyProtection="1">
      <alignment horizontal="center" vertical="center" wrapText="1"/>
      <protection locked="0"/>
    </xf>
    <xf numFmtId="0" fontId="27" fillId="3" borderId="9" xfId="0" applyFont="1" applyFill="1" applyBorder="1" applyAlignment="1" applyProtection="1">
      <alignment horizontal="center" vertical="center"/>
      <protection locked="0"/>
    </xf>
    <xf numFmtId="0" fontId="27" fillId="3" borderId="8" xfId="0" applyFont="1" applyFill="1" applyBorder="1" applyAlignment="1" applyProtection="1">
      <alignment horizontal="center" vertical="center" wrapText="1"/>
      <protection locked="0"/>
    </xf>
    <xf numFmtId="0" fontId="29" fillId="3" borderId="10" xfId="0" applyFont="1" applyFill="1" applyBorder="1" applyAlignment="1" applyProtection="1">
      <alignment horizontal="center" vertical="center" wrapText="1"/>
      <protection locked="0"/>
    </xf>
    <xf numFmtId="0" fontId="29" fillId="3" borderId="5" xfId="0" applyFont="1" applyFill="1" applyBorder="1" applyAlignment="1" applyProtection="1">
      <alignment horizontal="center" vertical="center" wrapText="1"/>
      <protection locked="0"/>
    </xf>
    <xf numFmtId="0" fontId="29" fillId="3" borderId="7" xfId="0" applyFont="1" applyFill="1" applyBorder="1" applyAlignment="1" applyProtection="1">
      <alignment horizontal="center" vertical="center" wrapText="1"/>
      <protection locked="0"/>
    </xf>
    <xf numFmtId="0" fontId="27" fillId="3" borderId="41" xfId="0" applyFont="1" applyFill="1" applyBorder="1" applyAlignment="1" applyProtection="1">
      <alignment horizontal="center" vertical="center" wrapText="1"/>
      <protection locked="0"/>
    </xf>
    <xf numFmtId="0" fontId="27" fillId="3" borderId="38" xfId="0" applyFont="1" applyFill="1" applyBorder="1" applyAlignment="1" applyProtection="1">
      <alignment horizontal="center" vertical="center" wrapText="1"/>
      <protection locked="0"/>
    </xf>
    <xf numFmtId="0" fontId="27" fillId="3" borderId="40" xfId="0" applyFont="1" applyFill="1" applyBorder="1" applyAlignment="1" applyProtection="1">
      <alignment horizontal="center" vertical="center" wrapText="1"/>
      <protection locked="0"/>
    </xf>
    <xf numFmtId="0" fontId="27" fillId="3" borderId="10" xfId="0" applyFont="1" applyFill="1" applyBorder="1" applyAlignment="1" applyProtection="1">
      <alignment horizontal="center" vertical="center" wrapText="1"/>
      <protection locked="0"/>
    </xf>
    <xf numFmtId="0" fontId="27" fillId="3" borderId="11" xfId="0" applyFont="1" applyFill="1" applyBorder="1" applyAlignment="1" applyProtection="1">
      <alignment horizontal="center" vertical="center" wrapText="1"/>
      <protection locked="0"/>
    </xf>
    <xf numFmtId="0" fontId="27" fillId="3" borderId="12" xfId="0" applyFont="1" applyFill="1" applyBorder="1" applyAlignment="1" applyProtection="1">
      <alignment horizontal="center" vertical="center" wrapText="1"/>
      <protection locked="0"/>
    </xf>
    <xf numFmtId="0" fontId="24" fillId="14" borderId="1" xfId="0" applyFont="1" applyFill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justify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33" fillId="0" borderId="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/>
    </xf>
    <xf numFmtId="0" fontId="24" fillId="0" borderId="33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0" fontId="33" fillId="0" borderId="37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hidden="1"/>
    </xf>
    <xf numFmtId="0" fontId="25" fillId="0" borderId="19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4" fillId="14" borderId="1" xfId="0" applyFont="1" applyFill="1" applyBorder="1" applyAlignment="1">
      <alignment horizontal="center" vertical="center"/>
    </xf>
    <xf numFmtId="0" fontId="24" fillId="14" borderId="17" xfId="0" applyFont="1" applyFill="1" applyBorder="1" applyAlignment="1" applyProtection="1">
      <alignment horizontal="center" vertical="center"/>
      <protection locked="0"/>
    </xf>
    <xf numFmtId="0" fontId="34" fillId="0" borderId="1" xfId="1" applyFont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hidden="1"/>
    </xf>
    <xf numFmtId="0" fontId="24" fillId="0" borderId="32" xfId="0" applyFont="1" applyBorder="1" applyAlignment="1" applyProtection="1">
      <alignment horizontal="center" vertical="center" wrapText="1"/>
      <protection hidden="1"/>
    </xf>
    <xf numFmtId="0" fontId="25" fillId="0" borderId="37" xfId="0" applyFont="1" applyBorder="1" applyAlignment="1" applyProtection="1">
      <alignment horizontal="center" vertical="center"/>
      <protection hidden="1"/>
    </xf>
    <xf numFmtId="0" fontId="24" fillId="0" borderId="32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center" vertical="center"/>
      <protection locked="0"/>
    </xf>
    <xf numFmtId="0" fontId="24" fillId="6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0" fontId="31" fillId="14" borderId="1" xfId="0" applyFont="1" applyFill="1" applyBorder="1" applyAlignment="1" applyProtection="1">
      <alignment horizontal="center" vertical="center" wrapText="1"/>
      <protection locked="0"/>
    </xf>
    <xf numFmtId="0" fontId="31" fillId="14" borderId="1" xfId="0" applyFont="1" applyFill="1" applyBorder="1" applyAlignment="1" applyProtection="1">
      <alignment horizontal="justify" vertical="center" wrapText="1"/>
      <protection locked="0"/>
    </xf>
    <xf numFmtId="0" fontId="31" fillId="14" borderId="3" xfId="0" applyFont="1" applyFill="1" applyBorder="1" applyAlignment="1" applyProtection="1">
      <alignment horizontal="center" vertical="center" wrapText="1"/>
      <protection locked="0"/>
    </xf>
    <xf numFmtId="0" fontId="24" fillId="14" borderId="1" xfId="0" applyFont="1" applyFill="1" applyBorder="1" applyAlignment="1" applyProtection="1">
      <alignment vertical="center" wrapText="1"/>
      <protection locked="0"/>
    </xf>
    <xf numFmtId="0" fontId="24" fillId="14" borderId="1" xfId="0" applyFont="1" applyFill="1" applyBorder="1" applyAlignment="1" applyProtection="1">
      <alignment vertical="center"/>
      <protection locked="0"/>
    </xf>
    <xf numFmtId="0" fontId="24" fillId="13" borderId="3" xfId="0" applyFont="1" applyFill="1" applyBorder="1" applyAlignment="1" applyProtection="1">
      <alignment horizontal="center" vertical="center"/>
      <protection locked="0"/>
    </xf>
    <xf numFmtId="0" fontId="24" fillId="13" borderId="30" xfId="0" applyFont="1" applyFill="1" applyBorder="1" applyAlignment="1" applyProtection="1">
      <alignment horizontal="center" vertical="center"/>
      <protection hidden="1"/>
    </xf>
    <xf numFmtId="0" fontId="24" fillId="13" borderId="1" xfId="0" applyFont="1" applyFill="1" applyBorder="1" applyAlignment="1" applyProtection="1">
      <alignment horizontal="center" vertical="center"/>
      <protection locked="0"/>
    </xf>
    <xf numFmtId="0" fontId="25" fillId="13" borderId="19" xfId="0" applyFont="1" applyFill="1" applyBorder="1" applyAlignment="1" applyProtection="1">
      <alignment horizontal="center" vertical="center"/>
      <protection locked="0"/>
    </xf>
    <xf numFmtId="0" fontId="24" fillId="14" borderId="32" xfId="0" applyFont="1" applyFill="1" applyBorder="1" applyAlignment="1" applyProtection="1">
      <alignment horizontal="center" vertical="center" wrapText="1"/>
      <protection locked="0"/>
    </xf>
    <xf numFmtId="0" fontId="25" fillId="14" borderId="37" xfId="0" applyFont="1" applyFill="1" applyBorder="1" applyAlignment="1" applyProtection="1">
      <alignment horizontal="center" vertical="center"/>
      <protection locked="0"/>
    </xf>
    <xf numFmtId="0" fontId="24" fillId="14" borderId="33" xfId="0" applyFont="1" applyFill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</cellXfs>
  <cellStyles count="2">
    <cellStyle name="Hipervínculo" xfId="1" builtinId="8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RF_JCOSIO/Downloads/Matrizinventarioactivosdeinformacion%20%20-%20Grupo%20de%20la%20Delegatura%20para%20el%20Contro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RF_JCOSIO/Downloads/GESTION%20FINANCIERA%20Matriz%20identificaci&#243;n,%20valoraci&#243;n,%20clasificaci&#243;n%20y%20etiquetado%20de%20la%20informaci&#243;n%20siv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z%20ACTIVOS%20DE%20INFORMACI&#211;N%20-%20DO%20-%20Avalada%20por%20Coordinaci&#243;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PERVIGILANCIA%202021\documentos%20ajustados%20mig\borradores%20activos%20enviados%20oper%20y%20control\DOCUMENTOS%20DEFINITIVOS\Matriz%20identificaci&#243;n,%20valoraci&#243;n,%20clasificaci&#243;n%20y%20etiquetado%20de%20la%20informaci&#243;n%20OF%20PLANEAC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PERVIGILANCIA%202021\documentos%20ajustados%20mig\borradores%20activos%20enviados%20oper%20y%20control\DOCUMENTOS%20DEFINITIVOS\EJEMPLO%20PARA%20EQUIPO%20SARLAF%20MATRIZ%20ACTIVOS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PERVIGILANCIA%202021\documentos%20ajustados%20mig\borradores%20activos%20enviados%20oper%20y%20control\DOCUMENTOS%20DEFINITIVOS\version%20final%20de%20activos%202021%20Matriz%20control%20inter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Activos de Información"/>
      <sheetName val="Listas de Información"/>
      <sheetName val="Escalas y Descripcion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Activos de Información"/>
      <sheetName val="Listas de Información"/>
      <sheetName val="Escalas y Descripcion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s y Descripciones"/>
      <sheetName val="Listas de Información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Activos de Información"/>
      <sheetName val="Listas de Información"/>
      <sheetName val="Escalas y Descripcione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Activos de Información"/>
      <sheetName val="Listas de Información"/>
      <sheetName val="Escalas y Descripcione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Matriz Activos de Información"/>
      <sheetName val="Listas de Información"/>
      <sheetName val="Escalas y Descripciones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_TipoActivos" displayName="T_TipoActivos" ref="B52:B63" totalsRowShown="0" headerRowDxfId="8">
  <autoFilter ref="B52:B63" xr:uid="{00000000-0009-0000-0100-000001000000}"/>
  <tableColumns count="1">
    <tableColumn id="1" xr3:uid="{00000000-0010-0000-0000-000001000000}" name="Tipos de activ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B86:B88" totalsRowShown="0" dataDxfId="7">
  <autoFilter ref="B86:B88" xr:uid="{00000000-0009-0000-0100-000002000000}"/>
  <tableColumns count="1">
    <tableColumn id="1" xr3:uid="{00000000-0010-0000-0100-000001000000}" name="Columna1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39997558519241921"/>
  </sheetPr>
  <dimension ref="A1:W60"/>
  <sheetViews>
    <sheetView showGridLines="0" tabSelected="1" view="pageLayout" topLeftCell="A8" zoomScale="50" zoomScaleNormal="85" zoomScaleSheetLayoutView="15" zoomScalePageLayoutView="50" workbookViewId="0">
      <selection activeCell="L6" sqref="L6"/>
    </sheetView>
  </sheetViews>
  <sheetFormatPr baseColWidth="10" defaultColWidth="11.42578125" defaultRowHeight="14.25" x14ac:dyDescent="0.2"/>
  <cols>
    <col min="1" max="1" width="8.42578125" style="57" customWidth="1"/>
    <col min="2" max="2" width="35.85546875" style="57" customWidth="1"/>
    <col min="3" max="3" width="42.140625" style="57" customWidth="1"/>
    <col min="4" max="4" width="28.42578125" style="57" customWidth="1"/>
    <col min="5" max="5" width="40.7109375" style="57" customWidth="1"/>
    <col min="6" max="6" width="49.5703125" style="57" customWidth="1"/>
    <col min="7" max="7" width="22.85546875" style="58" customWidth="1"/>
    <col min="8" max="8" width="13" style="137" customWidth="1"/>
    <col min="9" max="9" width="13" style="57" customWidth="1"/>
    <col min="10" max="10" width="20.140625" style="57" customWidth="1"/>
    <col min="11" max="11" width="17.140625" style="57" customWidth="1"/>
    <col min="12" max="12" width="31.140625" style="57" customWidth="1"/>
    <col min="13" max="13" width="26" style="58" customWidth="1"/>
    <col min="14" max="14" width="29.7109375" style="58" customWidth="1"/>
    <col min="15" max="17" width="26" style="58" customWidth="1"/>
    <col min="18" max="18" width="26" style="57" customWidth="1"/>
    <col min="19" max="19" width="26" style="58" customWidth="1"/>
    <col min="20" max="20" width="26" style="57" customWidth="1"/>
    <col min="21" max="21" width="23.85546875" style="59" customWidth="1"/>
    <col min="22" max="22" width="23.85546875" style="60" customWidth="1"/>
    <col min="23" max="23" width="23.85546875" style="57" customWidth="1"/>
    <col min="24" max="16384" width="11.42578125" style="61"/>
  </cols>
  <sheetData>
    <row r="1" spans="1:23" ht="15" hidden="1" thickBot="1" x14ac:dyDescent="0.3">
      <c r="H1" s="57"/>
    </row>
    <row r="2" spans="1:23" ht="115.5" customHeight="1" thickBot="1" x14ac:dyDescent="0.3">
      <c r="A2" s="62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4"/>
    </row>
    <row r="3" spans="1:23" ht="102" customHeight="1" thickBot="1" x14ac:dyDescent="0.3">
      <c r="A3" s="65" t="s">
        <v>0</v>
      </c>
      <c r="B3" s="66"/>
      <c r="C3" s="66"/>
      <c r="D3" s="66"/>
      <c r="E3" s="66"/>
      <c r="F3" s="66"/>
      <c r="G3" s="67"/>
      <c r="H3" s="65" t="s">
        <v>1</v>
      </c>
      <c r="I3" s="67"/>
      <c r="J3" s="65" t="s">
        <v>2</v>
      </c>
      <c r="K3" s="67"/>
      <c r="L3" s="68"/>
      <c r="M3" s="65" t="s">
        <v>3</v>
      </c>
      <c r="N3" s="66"/>
      <c r="O3" s="66"/>
      <c r="P3" s="66"/>
      <c r="Q3" s="66"/>
      <c r="R3" s="66"/>
      <c r="S3" s="66"/>
      <c r="T3" s="67"/>
      <c r="U3" s="65" t="s">
        <v>4</v>
      </c>
      <c r="V3" s="67"/>
      <c r="W3" s="69" t="s">
        <v>107</v>
      </c>
    </row>
    <row r="4" spans="1:23" ht="81" customHeight="1" thickBot="1" x14ac:dyDescent="0.3">
      <c r="A4" s="70" t="s">
        <v>5</v>
      </c>
      <c r="B4" s="70" t="s">
        <v>106</v>
      </c>
      <c r="C4" s="70" t="s">
        <v>133</v>
      </c>
      <c r="D4" s="70" t="s">
        <v>101</v>
      </c>
      <c r="E4" s="70" t="s">
        <v>6</v>
      </c>
      <c r="F4" s="70" t="s">
        <v>7</v>
      </c>
      <c r="G4" s="70" t="s">
        <v>8</v>
      </c>
      <c r="H4" s="70" t="s">
        <v>9</v>
      </c>
      <c r="I4" s="70" t="s">
        <v>10</v>
      </c>
      <c r="J4" s="70" t="s">
        <v>11</v>
      </c>
      <c r="K4" s="70" t="s">
        <v>12</v>
      </c>
      <c r="L4" s="70" t="s">
        <v>57</v>
      </c>
      <c r="M4" s="70" t="s">
        <v>187</v>
      </c>
      <c r="N4" s="71" t="s">
        <v>13</v>
      </c>
      <c r="O4" s="70" t="s">
        <v>188</v>
      </c>
      <c r="P4" s="71" t="s">
        <v>13</v>
      </c>
      <c r="Q4" s="70" t="s">
        <v>189</v>
      </c>
      <c r="R4" s="72" t="s">
        <v>13</v>
      </c>
      <c r="S4" s="73"/>
      <c r="T4" s="70" t="s">
        <v>61</v>
      </c>
      <c r="U4" s="70" t="s">
        <v>60</v>
      </c>
      <c r="V4" s="70" t="s">
        <v>59</v>
      </c>
      <c r="W4" s="70" t="s">
        <v>108</v>
      </c>
    </row>
    <row r="5" spans="1:23" ht="79.5" customHeight="1" thickBot="1" x14ac:dyDescent="0.3">
      <c r="A5" s="74"/>
      <c r="B5" s="75"/>
      <c r="C5" s="75"/>
      <c r="D5" s="75"/>
      <c r="E5" s="75"/>
      <c r="F5" s="75"/>
      <c r="G5" s="74"/>
      <c r="H5" s="75"/>
      <c r="I5" s="75"/>
      <c r="J5" s="75"/>
      <c r="K5" s="76"/>
      <c r="L5" s="76"/>
      <c r="M5" s="76"/>
      <c r="N5" s="77" t="s">
        <v>14</v>
      </c>
      <c r="O5" s="76"/>
      <c r="P5" s="77" t="s">
        <v>15</v>
      </c>
      <c r="Q5" s="76"/>
      <c r="R5" s="78" t="s">
        <v>16</v>
      </c>
      <c r="S5" s="79" t="s">
        <v>17</v>
      </c>
      <c r="T5" s="76"/>
      <c r="U5" s="75"/>
      <c r="V5" s="75"/>
      <c r="W5" s="75"/>
    </row>
    <row r="6" spans="1:23" ht="175.5" customHeight="1" x14ac:dyDescent="0.25">
      <c r="A6" s="80">
        <v>1</v>
      </c>
      <c r="B6" s="81"/>
      <c r="C6" s="82"/>
      <c r="D6" s="83"/>
      <c r="E6" s="83"/>
      <c r="F6" s="84"/>
      <c r="G6" s="85" t="s">
        <v>18</v>
      </c>
      <c r="H6" s="86"/>
      <c r="I6" s="87"/>
      <c r="J6" s="81"/>
      <c r="K6" s="81"/>
      <c r="L6" s="82"/>
      <c r="M6" s="88" t="s">
        <v>30</v>
      </c>
      <c r="N6" s="89">
        <f>IF(M6="Alta",3,IF(M6="Media",2,IF(M6="Baja",1,IF(M6="",""))))</f>
        <v>1</v>
      </c>
      <c r="O6" s="85" t="s">
        <v>30</v>
      </c>
      <c r="P6" s="89">
        <f t="shared" ref="P6" si="0">IF(O6="Alta",3,IF(O6="Media",2,IF(O6="Baja",1,IF(O6="",""))))</f>
        <v>1</v>
      </c>
      <c r="Q6" s="85" t="s">
        <v>30</v>
      </c>
      <c r="R6" s="90">
        <f t="shared" ref="R6:R10" si="1">IF(Q6="Alta",3,IF(Q6="Media",2,IF(Q6="Baja",1,IF(Q6="",""))))</f>
        <v>1</v>
      </c>
      <c r="S6" s="90">
        <f>IFERROR(SUM(N6+P6+R6),"")</f>
        <v>3</v>
      </c>
      <c r="T6" s="91" t="str">
        <f>IF(S6=7,(IF(N6=1,"Alta",IF(P6=1,"Alta",IF(R6=1,"Alta","Media")))),IF(S6&lt;=3,"Baja",IF(S6&lt;=7,"Media",IF(S6&lt;=9,"Alta",""))))</f>
        <v>Baja</v>
      </c>
      <c r="U6" s="92" t="str">
        <f>IF(G6="Información",IF(M6="Alta","Información Pública Reservada",IF(M6="Media","Información Pública Clasificada",IF(M6="Baja","Información Pública",IF(M6="","")))),IF(G6=""," ","No aplica clasificación para este tipo de activo "))</f>
        <v>Información Pública</v>
      </c>
      <c r="V6" s="93" t="str">
        <f>IF(U6="Información Pública Reservada", "RESERVADA", IF(U6="Información Pública Clasificada","CLASIFICADA",IF(U6="Información Pública","PÚBLICA"," ")))</f>
        <v>PÚBLICA</v>
      </c>
      <c r="W6" s="94" t="s">
        <v>104</v>
      </c>
    </row>
    <row r="7" spans="1:23" ht="153" customHeight="1" thickBot="1" x14ac:dyDescent="0.3">
      <c r="A7" s="80">
        <v>2</v>
      </c>
      <c r="B7" s="81"/>
      <c r="C7" s="82"/>
      <c r="D7" s="83"/>
      <c r="E7" s="95"/>
      <c r="F7" s="87"/>
      <c r="G7" s="85" t="s">
        <v>18</v>
      </c>
      <c r="H7" s="96"/>
      <c r="I7" s="87"/>
      <c r="J7" s="82"/>
      <c r="K7" s="81"/>
      <c r="L7" s="97"/>
      <c r="M7" s="88" t="s">
        <v>29</v>
      </c>
      <c r="N7" s="89">
        <f t="shared" ref="N7" si="2">IF(M7="Alta",3,IF(M7="Media",2,IF(M7="Baja",1,IF(M7="",""))))</f>
        <v>2</v>
      </c>
      <c r="O7" s="85" t="s">
        <v>29</v>
      </c>
      <c r="P7" s="89">
        <f t="shared" ref="P7:P8" si="3">IF(O7="Alta",3,IF(O7="Media",2,IF(O7="Baja",1,IF(O7="",""))))</f>
        <v>2</v>
      </c>
      <c r="Q7" s="85" t="s">
        <v>29</v>
      </c>
      <c r="R7" s="90">
        <f t="shared" ref="R7:R8" si="4">IF(Q7="Alta",3,IF(Q7="Media",2,IF(Q7="Baja",1,IF(Q7="",""))))</f>
        <v>2</v>
      </c>
      <c r="S7" s="90">
        <f>IFERROR(SUM(N7+P7+R7),"")</f>
        <v>6</v>
      </c>
      <c r="T7" s="98" t="str">
        <f>IF(S7=7,(IF(N7=1,"Alta",IF(P7=1,"Alta",IF(R7=1,"Alta","Media")))),IF(S7&lt;=3,"Baja",IF(S7&lt;=7,"Media",IF(S7&lt;=9,"Alta",""))))</f>
        <v>Media</v>
      </c>
      <c r="U7" s="99" t="str">
        <f t="shared" ref="U7:U10" si="5">IF(G7="Información",IF(M7="Alta","Información Pública Reservada",IF(M7="Media","Información Pública Clasificada",IF(M7="Baja","Información Pública",IF(M7="","")))),IF(G7=""," ","No aplica clasificación para este tipo de activo "))</f>
        <v>Información Pública Clasificada</v>
      </c>
      <c r="V7" s="100" t="str">
        <f t="shared" ref="V7:V10" si="6">IF(U7="Información Pública Reservada", "RESERVADA", IF(U7="Información Pública Clasificada","CLASIFICADA",IF(U7="Información Pública","PÚBLICA"," ")))</f>
        <v>CLASIFICADA</v>
      </c>
      <c r="W7" s="94" t="s">
        <v>110</v>
      </c>
    </row>
    <row r="8" spans="1:23" ht="171" customHeight="1" x14ac:dyDescent="0.25">
      <c r="A8" s="80">
        <v>3</v>
      </c>
      <c r="B8" s="81"/>
      <c r="C8" s="82"/>
      <c r="D8" s="83"/>
      <c r="E8" s="95"/>
      <c r="F8" s="87"/>
      <c r="G8" s="85" t="s">
        <v>18</v>
      </c>
      <c r="H8" s="96"/>
      <c r="I8" s="87"/>
      <c r="J8" s="82"/>
      <c r="K8" s="81"/>
      <c r="L8" s="97"/>
      <c r="M8" s="88" t="s">
        <v>30</v>
      </c>
      <c r="N8" s="89">
        <f>IF(M8="Alta",3,IF(M8="Media",2,IF(M8="Baja",1,IF(M8="",""))))</f>
        <v>1</v>
      </c>
      <c r="O8" s="85" t="s">
        <v>30</v>
      </c>
      <c r="P8" s="89">
        <f t="shared" si="3"/>
        <v>1</v>
      </c>
      <c r="Q8" s="85" t="s">
        <v>30</v>
      </c>
      <c r="R8" s="90">
        <f t="shared" si="4"/>
        <v>1</v>
      </c>
      <c r="S8" s="90">
        <f>IFERROR(SUM(N8+P8+R8),"")</f>
        <v>3</v>
      </c>
      <c r="T8" s="91" t="str">
        <f>IF(S8=7,(IF(N8=1,"Alta",IF(P8=1,"Alta",IF(R8=1,"Alta","Media")))),IF(S8&lt;=3,"Baja",IF(S8&lt;=7,"Media",IF(S8&lt;=9,"Alta",""))))</f>
        <v>Baja</v>
      </c>
      <c r="U8" s="92" t="str">
        <f>IF(G8="Información",IF(M8="Alta","Información Pública Reservada",IF(M8="Media","Información Pública Clasificada",IF(M8="Baja","Información Pública",IF(M8="","")))),IF(G8=""," ","No aplica clasificación para este tipo de activo "))</f>
        <v>Información Pública</v>
      </c>
      <c r="V8" s="93" t="str">
        <f>IF(U8="Información Pública Reservada", "RESERVADA", IF(U8="Información Pública Clasificada","CLASIFICADA",IF(U8="Información Pública","PÚBLICA"," ")))</f>
        <v>PÚBLICA</v>
      </c>
      <c r="W8" s="94" t="s">
        <v>104</v>
      </c>
    </row>
    <row r="9" spans="1:23" ht="85.5" customHeight="1" x14ac:dyDescent="0.25">
      <c r="A9" s="80">
        <v>4</v>
      </c>
      <c r="B9" s="81"/>
      <c r="C9" s="82"/>
      <c r="D9" s="83"/>
      <c r="E9" s="95"/>
      <c r="F9" s="87"/>
      <c r="G9" s="85" t="s">
        <v>18</v>
      </c>
      <c r="H9" s="96"/>
      <c r="I9" s="97"/>
      <c r="J9" s="82"/>
      <c r="K9" s="81"/>
      <c r="L9" s="97"/>
      <c r="M9" s="88" t="s">
        <v>29</v>
      </c>
      <c r="N9" s="101">
        <f t="shared" ref="N9:N10" si="7">IF(M9="Alta",3,IF(M9="Media",2,IF(M9="Baja",1,IF(M9="",""))))</f>
        <v>2</v>
      </c>
      <c r="O9" s="85" t="s">
        <v>29</v>
      </c>
      <c r="P9" s="101">
        <f t="shared" ref="P9:P10" si="8">IF(O9="Alta",3,IF(O9="Media",2,IF(O9="Baja",1,IF(O9="",""))))</f>
        <v>2</v>
      </c>
      <c r="Q9" s="85" t="s">
        <v>29</v>
      </c>
      <c r="R9" s="101">
        <f t="shared" si="1"/>
        <v>2</v>
      </c>
      <c r="S9" s="101">
        <f t="shared" ref="S9:S10" si="9">IFERROR(SUM(N9+P9+R9),"")</f>
        <v>6</v>
      </c>
      <c r="T9" s="102" t="str">
        <f t="shared" ref="T9:T10" si="10">IF(S9=7,(IF(N9=1,"Alta",IF(P9=1,"Alta",IF(R9=1,"Alta","Media")))),IF(S9&lt;=3,"Baja",IF(S9&lt;=7,"Media",IF(S9&lt;=9,"Alta",""))))</f>
        <v>Media</v>
      </c>
      <c r="U9" s="103" t="str">
        <f t="shared" si="5"/>
        <v>Información Pública Clasificada</v>
      </c>
      <c r="V9" s="104" t="str">
        <f t="shared" si="6"/>
        <v>CLASIFICADA</v>
      </c>
      <c r="W9" s="94" t="s">
        <v>110</v>
      </c>
    </row>
    <row r="10" spans="1:23" ht="102.75" customHeight="1" x14ac:dyDescent="0.25">
      <c r="A10" s="105">
        <v>5</v>
      </c>
      <c r="B10" s="81"/>
      <c r="C10" s="82"/>
      <c r="D10" s="83"/>
      <c r="E10" s="95"/>
      <c r="F10" s="87"/>
      <c r="G10" s="85" t="s">
        <v>18</v>
      </c>
      <c r="H10" s="96"/>
      <c r="I10" s="97"/>
      <c r="J10" s="82"/>
      <c r="K10" s="82"/>
      <c r="L10" s="97"/>
      <c r="M10" s="88" t="s">
        <v>29</v>
      </c>
      <c r="N10" s="101">
        <f t="shared" si="7"/>
        <v>2</v>
      </c>
      <c r="O10" s="85" t="s">
        <v>29</v>
      </c>
      <c r="P10" s="101">
        <f t="shared" si="8"/>
        <v>2</v>
      </c>
      <c r="Q10" s="85" t="s">
        <v>29</v>
      </c>
      <c r="R10" s="101">
        <f t="shared" si="1"/>
        <v>2</v>
      </c>
      <c r="S10" s="101">
        <f t="shared" si="9"/>
        <v>6</v>
      </c>
      <c r="T10" s="102" t="str">
        <f t="shared" si="10"/>
        <v>Media</v>
      </c>
      <c r="U10" s="103" t="str">
        <f t="shared" si="5"/>
        <v>Información Pública Clasificada</v>
      </c>
      <c r="V10" s="104" t="str">
        <f t="shared" si="6"/>
        <v>CLASIFICADA</v>
      </c>
      <c r="W10" s="94" t="s">
        <v>104</v>
      </c>
    </row>
    <row r="11" spans="1:23" ht="124.5" customHeight="1" x14ac:dyDescent="0.25">
      <c r="A11" s="105">
        <v>6</v>
      </c>
      <c r="B11" s="81"/>
      <c r="C11" s="82"/>
      <c r="D11" s="83"/>
      <c r="E11" s="95"/>
      <c r="F11" s="87"/>
      <c r="G11" s="85" t="s">
        <v>18</v>
      </c>
      <c r="H11" s="96"/>
      <c r="I11" s="97"/>
      <c r="J11" s="82"/>
      <c r="K11" s="82"/>
      <c r="L11" s="97"/>
      <c r="M11" s="88" t="s">
        <v>28</v>
      </c>
      <c r="N11" s="101">
        <f t="shared" ref="N11:N18" si="11">IF(M11="Alta",3,IF(M11="Media",2,IF(M11="Baja",1,IF(M11="",""))))</f>
        <v>3</v>
      </c>
      <c r="O11" s="85" t="s">
        <v>28</v>
      </c>
      <c r="P11" s="101">
        <f t="shared" ref="P11:P18" si="12">IF(O11="Alta",3,IF(O11="Media",2,IF(O11="Baja",1,IF(O11="",""))))</f>
        <v>3</v>
      </c>
      <c r="Q11" s="85" t="s">
        <v>30</v>
      </c>
      <c r="R11" s="101">
        <f t="shared" ref="R11:R18" si="13">IF(Q11="Alta",3,IF(Q11="Media",2,IF(Q11="Baja",1,IF(Q11="",""))))</f>
        <v>1</v>
      </c>
      <c r="S11" s="101">
        <f t="shared" ref="S11:S18" si="14">IFERROR(SUM(N11+P11+R11),"")</f>
        <v>7</v>
      </c>
      <c r="T11" s="102" t="str">
        <f t="shared" ref="T11:T18" si="15">IF(S11=7,(IF(N11=1,"Alta",IF(P11=1,"Alta",IF(R11=1,"Alta","Media")))),IF(S11&lt;=3,"Baja",IF(S11&lt;=7,"Media",IF(S11&lt;=9,"Alta",""))))</f>
        <v>Alta</v>
      </c>
      <c r="U11" s="103" t="str">
        <f t="shared" ref="U11:U18" si="16">IF(G11="Información",IF(M11="Alta","Información Pública Reservada",IF(M11="Media","Información Pública Clasificada",IF(M11="Baja","Información Pública",IF(M11="","")))),IF(G11=""," ","No aplica clasificación para este tipo de activo "))</f>
        <v>Información Pública Reservada</v>
      </c>
      <c r="V11" s="104" t="str">
        <f t="shared" ref="V11:V18" si="17">IF(U11="Información Pública Reservada", "RESERVADA", IF(U11="Información Pública Clasificada","CLASIFICADA",IF(U11="Información Pública","PÚBLICA"," ")))</f>
        <v>RESERVADA</v>
      </c>
      <c r="W11" s="94" t="s">
        <v>104</v>
      </c>
    </row>
    <row r="12" spans="1:23" ht="103.5" customHeight="1" x14ac:dyDescent="0.25">
      <c r="A12" s="105">
        <v>7</v>
      </c>
      <c r="B12" s="81"/>
      <c r="C12" s="82"/>
      <c r="D12" s="83"/>
      <c r="E12" s="95"/>
      <c r="F12" s="87"/>
      <c r="G12" s="85" t="s">
        <v>18</v>
      </c>
      <c r="H12" s="96"/>
      <c r="I12" s="97"/>
      <c r="J12" s="82"/>
      <c r="K12" s="82"/>
      <c r="L12" s="97"/>
      <c r="M12" s="88" t="s">
        <v>29</v>
      </c>
      <c r="N12" s="101">
        <f t="shared" si="11"/>
        <v>2</v>
      </c>
      <c r="O12" s="85" t="s">
        <v>29</v>
      </c>
      <c r="P12" s="101">
        <f t="shared" si="12"/>
        <v>2</v>
      </c>
      <c r="Q12" s="85" t="s">
        <v>28</v>
      </c>
      <c r="R12" s="101">
        <f t="shared" si="13"/>
        <v>3</v>
      </c>
      <c r="S12" s="101">
        <f t="shared" si="14"/>
        <v>7</v>
      </c>
      <c r="T12" s="102" t="str">
        <f t="shared" si="15"/>
        <v>Media</v>
      </c>
      <c r="U12" s="103" t="str">
        <f t="shared" si="16"/>
        <v>Información Pública Clasificada</v>
      </c>
      <c r="V12" s="104" t="str">
        <f t="shared" si="17"/>
        <v>CLASIFICADA</v>
      </c>
      <c r="W12" s="94" t="s">
        <v>104</v>
      </c>
    </row>
    <row r="13" spans="1:23" ht="124.5" customHeight="1" x14ac:dyDescent="0.25">
      <c r="A13" s="105">
        <v>8</v>
      </c>
      <c r="B13" s="81"/>
      <c r="C13" s="82"/>
      <c r="D13" s="83"/>
      <c r="E13" s="95"/>
      <c r="F13" s="87"/>
      <c r="G13" s="85" t="s">
        <v>18</v>
      </c>
      <c r="H13" s="96"/>
      <c r="I13" s="97"/>
      <c r="J13" s="82"/>
      <c r="K13" s="82"/>
      <c r="L13" s="97"/>
      <c r="M13" s="88" t="s">
        <v>28</v>
      </c>
      <c r="N13" s="101">
        <f t="shared" si="11"/>
        <v>3</v>
      </c>
      <c r="O13" s="85" t="s">
        <v>28</v>
      </c>
      <c r="P13" s="101">
        <f t="shared" si="12"/>
        <v>3</v>
      </c>
      <c r="Q13" s="85" t="s">
        <v>29</v>
      </c>
      <c r="R13" s="101">
        <f t="shared" si="13"/>
        <v>2</v>
      </c>
      <c r="S13" s="101">
        <f t="shared" si="14"/>
        <v>8</v>
      </c>
      <c r="T13" s="102" t="str">
        <f t="shared" si="15"/>
        <v>Alta</v>
      </c>
      <c r="U13" s="103" t="str">
        <f t="shared" si="16"/>
        <v>Información Pública Reservada</v>
      </c>
      <c r="V13" s="104" t="str">
        <f t="shared" si="17"/>
        <v>RESERVADA</v>
      </c>
      <c r="W13" s="94" t="s">
        <v>103</v>
      </c>
    </row>
    <row r="14" spans="1:23" ht="68.25" customHeight="1" x14ac:dyDescent="0.25">
      <c r="A14" s="105">
        <v>9</v>
      </c>
      <c r="B14" s="81"/>
      <c r="C14" s="82"/>
      <c r="D14" s="83"/>
      <c r="E14" s="95"/>
      <c r="F14" s="87"/>
      <c r="G14" s="85" t="s">
        <v>22</v>
      </c>
      <c r="H14" s="96"/>
      <c r="I14" s="97"/>
      <c r="J14" s="82"/>
      <c r="K14" s="82"/>
      <c r="L14" s="97"/>
      <c r="M14" s="88" t="s">
        <v>28</v>
      </c>
      <c r="N14" s="101">
        <f t="shared" si="11"/>
        <v>3</v>
      </c>
      <c r="O14" s="85" t="s">
        <v>28</v>
      </c>
      <c r="P14" s="101">
        <f t="shared" si="12"/>
        <v>3</v>
      </c>
      <c r="Q14" s="85" t="s">
        <v>28</v>
      </c>
      <c r="R14" s="101">
        <f t="shared" si="13"/>
        <v>3</v>
      </c>
      <c r="S14" s="101">
        <f t="shared" si="14"/>
        <v>9</v>
      </c>
      <c r="T14" s="102" t="str">
        <f t="shared" si="15"/>
        <v>Alta</v>
      </c>
      <c r="U14" s="103" t="str">
        <f t="shared" si="16"/>
        <v xml:space="preserve">No aplica clasificación para este tipo de activo </v>
      </c>
      <c r="V14" s="104" t="str">
        <f t="shared" si="17"/>
        <v xml:space="preserve"> </v>
      </c>
      <c r="W14" s="94" t="s">
        <v>103</v>
      </c>
    </row>
    <row r="15" spans="1:23" ht="118.5" customHeight="1" x14ac:dyDescent="0.25">
      <c r="A15" s="105">
        <v>10</v>
      </c>
      <c r="B15" s="81"/>
      <c r="C15" s="82"/>
      <c r="D15" s="83"/>
      <c r="E15" s="95"/>
      <c r="F15" s="87"/>
      <c r="G15" s="85" t="s">
        <v>22</v>
      </c>
      <c r="H15" s="96"/>
      <c r="I15" s="97"/>
      <c r="J15" s="82"/>
      <c r="K15" s="82"/>
      <c r="L15" s="97"/>
      <c r="M15" s="88" t="s">
        <v>28</v>
      </c>
      <c r="N15" s="101">
        <f t="shared" si="11"/>
        <v>3</v>
      </c>
      <c r="O15" s="85" t="s">
        <v>28</v>
      </c>
      <c r="P15" s="101">
        <f t="shared" si="12"/>
        <v>3</v>
      </c>
      <c r="Q15" s="85" t="s">
        <v>28</v>
      </c>
      <c r="R15" s="101">
        <f t="shared" si="13"/>
        <v>3</v>
      </c>
      <c r="S15" s="101">
        <f t="shared" si="14"/>
        <v>9</v>
      </c>
      <c r="T15" s="102" t="str">
        <f t="shared" si="15"/>
        <v>Alta</v>
      </c>
      <c r="U15" s="103" t="str">
        <f t="shared" si="16"/>
        <v xml:space="preserve">No aplica clasificación para este tipo de activo </v>
      </c>
      <c r="V15" s="104" t="str">
        <f t="shared" si="17"/>
        <v xml:space="preserve"> </v>
      </c>
      <c r="W15" s="94" t="s">
        <v>103</v>
      </c>
    </row>
    <row r="16" spans="1:23" ht="128.25" customHeight="1" x14ac:dyDescent="0.25">
      <c r="A16" s="105">
        <v>11</v>
      </c>
      <c r="B16" s="81"/>
      <c r="C16" s="82"/>
      <c r="D16" s="83"/>
      <c r="E16" s="95"/>
      <c r="F16" s="87"/>
      <c r="G16" s="85" t="s">
        <v>22</v>
      </c>
      <c r="H16" s="96"/>
      <c r="I16" s="97"/>
      <c r="J16" s="82"/>
      <c r="K16" s="82"/>
      <c r="L16" s="97"/>
      <c r="M16" s="88" t="s">
        <v>28</v>
      </c>
      <c r="N16" s="101">
        <f t="shared" si="11"/>
        <v>3</v>
      </c>
      <c r="O16" s="85" t="s">
        <v>28</v>
      </c>
      <c r="P16" s="101">
        <f t="shared" si="12"/>
        <v>3</v>
      </c>
      <c r="Q16" s="85" t="s">
        <v>28</v>
      </c>
      <c r="R16" s="101">
        <f t="shared" si="13"/>
        <v>3</v>
      </c>
      <c r="S16" s="101">
        <f t="shared" si="14"/>
        <v>9</v>
      </c>
      <c r="T16" s="102" t="str">
        <f t="shared" si="15"/>
        <v>Alta</v>
      </c>
      <c r="U16" s="103" t="str">
        <f t="shared" si="16"/>
        <v xml:space="preserve">No aplica clasificación para este tipo de activo </v>
      </c>
      <c r="V16" s="104" t="str">
        <f t="shared" si="17"/>
        <v xml:space="preserve"> </v>
      </c>
      <c r="W16" s="94" t="s">
        <v>104</v>
      </c>
    </row>
    <row r="17" spans="1:23" ht="74.25" customHeight="1" x14ac:dyDescent="0.25">
      <c r="A17" s="106">
        <v>12</v>
      </c>
      <c r="B17" s="81"/>
      <c r="C17" s="82"/>
      <c r="D17" s="83"/>
      <c r="E17" s="95"/>
      <c r="F17" s="87"/>
      <c r="G17" s="85" t="s">
        <v>18</v>
      </c>
      <c r="H17" s="96"/>
      <c r="I17" s="107"/>
      <c r="J17" s="82"/>
      <c r="K17" s="82"/>
      <c r="L17" s="82"/>
      <c r="M17" s="85" t="s">
        <v>28</v>
      </c>
      <c r="N17" s="89">
        <f t="shared" si="11"/>
        <v>3</v>
      </c>
      <c r="O17" s="85" t="s">
        <v>29</v>
      </c>
      <c r="P17" s="89">
        <f t="shared" si="12"/>
        <v>2</v>
      </c>
      <c r="Q17" s="85" t="s">
        <v>30</v>
      </c>
      <c r="R17" s="90">
        <f t="shared" si="13"/>
        <v>1</v>
      </c>
      <c r="S17" s="90">
        <f t="shared" si="14"/>
        <v>6</v>
      </c>
      <c r="T17" s="98" t="str">
        <f t="shared" si="15"/>
        <v>Media</v>
      </c>
      <c r="U17" s="108" t="str">
        <f t="shared" si="16"/>
        <v>Información Pública Reservada</v>
      </c>
      <c r="V17" s="98" t="str">
        <f t="shared" si="17"/>
        <v>RESERVADA</v>
      </c>
      <c r="W17" s="94" t="s">
        <v>104</v>
      </c>
    </row>
    <row r="18" spans="1:23" ht="63" customHeight="1" x14ac:dyDescent="0.25">
      <c r="A18" s="106">
        <v>13</v>
      </c>
      <c r="B18" s="81"/>
      <c r="C18" s="82"/>
      <c r="D18" s="83"/>
      <c r="E18" s="95"/>
      <c r="F18" s="95"/>
      <c r="G18" s="85" t="s">
        <v>18</v>
      </c>
      <c r="H18" s="96"/>
      <c r="I18" s="107"/>
      <c r="J18" s="82"/>
      <c r="K18" s="82"/>
      <c r="L18" s="82"/>
      <c r="M18" s="85" t="s">
        <v>28</v>
      </c>
      <c r="N18" s="89">
        <f t="shared" si="11"/>
        <v>3</v>
      </c>
      <c r="O18" s="85" t="s">
        <v>29</v>
      </c>
      <c r="P18" s="89">
        <f t="shared" si="12"/>
        <v>2</v>
      </c>
      <c r="Q18" s="85" t="s">
        <v>30</v>
      </c>
      <c r="R18" s="90">
        <f t="shared" si="13"/>
        <v>1</v>
      </c>
      <c r="S18" s="90">
        <f t="shared" si="14"/>
        <v>6</v>
      </c>
      <c r="T18" s="98" t="str">
        <f t="shared" si="15"/>
        <v>Media</v>
      </c>
      <c r="U18" s="108" t="str">
        <f t="shared" si="16"/>
        <v>Información Pública Reservada</v>
      </c>
      <c r="V18" s="98" t="str">
        <f t="shared" si="17"/>
        <v>RESERVADA</v>
      </c>
      <c r="W18" s="94" t="s">
        <v>104</v>
      </c>
    </row>
    <row r="19" spans="1:23" ht="60" customHeight="1" x14ac:dyDescent="0.25">
      <c r="A19" s="106">
        <v>14</v>
      </c>
      <c r="B19" s="81"/>
      <c r="C19" s="82"/>
      <c r="D19" s="83"/>
      <c r="E19" s="95"/>
      <c r="F19" s="87"/>
      <c r="G19" s="85" t="s">
        <v>18</v>
      </c>
      <c r="H19" s="96"/>
      <c r="I19" s="97"/>
      <c r="J19" s="82"/>
      <c r="K19" s="97"/>
      <c r="L19" s="97"/>
      <c r="M19" s="88" t="s">
        <v>29</v>
      </c>
      <c r="N19" s="101">
        <f t="shared" ref="N19:N26" si="18">IF(M19="Alta",3,IF(M19="Media",2,IF(M19="Baja",1,IF(M19="",""))))</f>
        <v>2</v>
      </c>
      <c r="O19" s="85" t="s">
        <v>29</v>
      </c>
      <c r="P19" s="101">
        <f t="shared" ref="P19:P26" si="19">IF(O19="Alta",3,IF(O19="Media",2,IF(O19="Baja",1,IF(O19="",""))))</f>
        <v>2</v>
      </c>
      <c r="Q19" s="85" t="s">
        <v>29</v>
      </c>
      <c r="R19" s="101">
        <f t="shared" ref="R19:R26" si="20">IF(Q19="Alta",3,IF(Q19="Media",2,IF(Q19="Baja",1,IF(Q19="",""))))</f>
        <v>2</v>
      </c>
      <c r="S19" s="101">
        <f t="shared" ref="S19:S26" si="21">IFERROR(SUM(N19+P19+R19),"")</f>
        <v>6</v>
      </c>
      <c r="T19" s="102" t="str">
        <f t="shared" ref="T19:T26" si="22">IF(S19=7,(IF(N19=1,"Alta",IF(P19=1,"Alta",IF(R19=1,"Alta","Media")))),IF(S19&lt;=3,"Baja",IF(S19&lt;=7,"Media",IF(S19&lt;=9,"Alta",""))))</f>
        <v>Media</v>
      </c>
      <c r="U19" s="103" t="str">
        <f t="shared" ref="U19:U26" si="23">IF(G19="Información",IF(M19="Alta","Información Pública Reservada",IF(M19="Media","Información Pública Clasificada",IF(M19="Baja","Información Pública",IF(M19="","")))),IF(G19=""," ","No aplica clasificación para este tipo de activo "))</f>
        <v>Información Pública Clasificada</v>
      </c>
      <c r="V19" s="104" t="str">
        <f t="shared" ref="V19:V26" si="24">IF(U19="Información Pública Reservada", "RESERVADA", IF(U19="Información Pública Clasificada","CLASIFICADA",IF(U19="Información Pública","PÚBLICA"," ")))</f>
        <v>CLASIFICADA</v>
      </c>
      <c r="W19" s="94" t="s">
        <v>110</v>
      </c>
    </row>
    <row r="20" spans="1:23" ht="60" customHeight="1" x14ac:dyDescent="0.25">
      <c r="A20" s="106">
        <v>15</v>
      </c>
      <c r="B20" s="81"/>
      <c r="C20" s="82"/>
      <c r="D20" s="83"/>
      <c r="E20" s="95"/>
      <c r="F20" s="87"/>
      <c r="G20" s="85" t="s">
        <v>18</v>
      </c>
      <c r="H20" s="96"/>
      <c r="I20" s="97"/>
      <c r="J20" s="82"/>
      <c r="K20" s="97"/>
      <c r="L20" s="97"/>
      <c r="M20" s="88" t="s">
        <v>29</v>
      </c>
      <c r="N20" s="101">
        <f t="shared" si="18"/>
        <v>2</v>
      </c>
      <c r="O20" s="85" t="s">
        <v>29</v>
      </c>
      <c r="P20" s="101">
        <f t="shared" si="19"/>
        <v>2</v>
      </c>
      <c r="Q20" s="85" t="s">
        <v>29</v>
      </c>
      <c r="R20" s="101">
        <f t="shared" si="20"/>
        <v>2</v>
      </c>
      <c r="S20" s="101">
        <f t="shared" si="21"/>
        <v>6</v>
      </c>
      <c r="T20" s="102" t="str">
        <f t="shared" si="22"/>
        <v>Media</v>
      </c>
      <c r="U20" s="103" t="str">
        <f t="shared" si="23"/>
        <v>Información Pública Clasificada</v>
      </c>
      <c r="V20" s="104" t="str">
        <f t="shared" si="24"/>
        <v>CLASIFICADA</v>
      </c>
      <c r="W20" s="94" t="s">
        <v>110</v>
      </c>
    </row>
    <row r="21" spans="1:23" ht="60" customHeight="1" x14ac:dyDescent="0.25">
      <c r="A21" s="106">
        <v>16</v>
      </c>
      <c r="B21" s="81"/>
      <c r="C21" s="82"/>
      <c r="D21" s="83"/>
      <c r="E21" s="95"/>
      <c r="F21" s="87"/>
      <c r="G21" s="85" t="s">
        <v>18</v>
      </c>
      <c r="H21" s="96"/>
      <c r="I21" s="97"/>
      <c r="J21" s="82"/>
      <c r="K21" s="97"/>
      <c r="L21" s="97"/>
      <c r="M21" s="88" t="s">
        <v>29</v>
      </c>
      <c r="N21" s="101">
        <f t="shared" si="18"/>
        <v>2</v>
      </c>
      <c r="O21" s="85" t="s">
        <v>29</v>
      </c>
      <c r="P21" s="101">
        <f t="shared" si="19"/>
        <v>2</v>
      </c>
      <c r="Q21" s="85" t="s">
        <v>29</v>
      </c>
      <c r="R21" s="101">
        <f t="shared" si="20"/>
        <v>2</v>
      </c>
      <c r="S21" s="101">
        <f t="shared" si="21"/>
        <v>6</v>
      </c>
      <c r="T21" s="102" t="str">
        <f t="shared" si="22"/>
        <v>Media</v>
      </c>
      <c r="U21" s="103" t="str">
        <f t="shared" si="23"/>
        <v>Información Pública Clasificada</v>
      </c>
      <c r="V21" s="104" t="str">
        <f t="shared" si="24"/>
        <v>CLASIFICADA</v>
      </c>
      <c r="W21" s="94" t="s">
        <v>110</v>
      </c>
    </row>
    <row r="22" spans="1:23" ht="60" customHeight="1" x14ac:dyDescent="0.25">
      <c r="A22" s="106">
        <v>17</v>
      </c>
      <c r="B22" s="81"/>
      <c r="C22" s="82"/>
      <c r="D22" s="83"/>
      <c r="E22" s="95"/>
      <c r="F22" s="87"/>
      <c r="G22" s="85" t="s">
        <v>18</v>
      </c>
      <c r="H22" s="96"/>
      <c r="I22" s="109"/>
      <c r="J22" s="82"/>
      <c r="K22" s="97"/>
      <c r="L22" s="97"/>
      <c r="M22" s="88" t="s">
        <v>29</v>
      </c>
      <c r="N22" s="101">
        <f t="shared" si="18"/>
        <v>2</v>
      </c>
      <c r="O22" s="85" t="s">
        <v>29</v>
      </c>
      <c r="P22" s="101">
        <f t="shared" si="19"/>
        <v>2</v>
      </c>
      <c r="Q22" s="85" t="s">
        <v>29</v>
      </c>
      <c r="R22" s="101">
        <f t="shared" si="20"/>
        <v>2</v>
      </c>
      <c r="S22" s="101">
        <f t="shared" si="21"/>
        <v>6</v>
      </c>
      <c r="T22" s="102" t="str">
        <f t="shared" si="22"/>
        <v>Media</v>
      </c>
      <c r="U22" s="103" t="str">
        <f t="shared" si="23"/>
        <v>Información Pública Clasificada</v>
      </c>
      <c r="V22" s="104" t="str">
        <f t="shared" si="24"/>
        <v>CLASIFICADA</v>
      </c>
      <c r="W22" s="94" t="s">
        <v>110</v>
      </c>
    </row>
    <row r="23" spans="1:23" ht="60" customHeight="1" x14ac:dyDescent="0.25">
      <c r="A23" s="106">
        <v>18</v>
      </c>
      <c r="B23" s="81"/>
      <c r="C23" s="82"/>
      <c r="D23" s="83"/>
      <c r="E23" s="95"/>
      <c r="F23" s="87"/>
      <c r="G23" s="85" t="s">
        <v>18</v>
      </c>
      <c r="H23" s="96"/>
      <c r="I23" s="109"/>
      <c r="J23" s="82"/>
      <c r="K23" s="97"/>
      <c r="L23" s="97"/>
      <c r="M23" s="88" t="s">
        <v>29</v>
      </c>
      <c r="N23" s="101">
        <f t="shared" si="18"/>
        <v>2</v>
      </c>
      <c r="O23" s="85" t="s">
        <v>29</v>
      </c>
      <c r="P23" s="101">
        <f t="shared" si="19"/>
        <v>2</v>
      </c>
      <c r="Q23" s="85" t="s">
        <v>29</v>
      </c>
      <c r="R23" s="101">
        <f t="shared" si="20"/>
        <v>2</v>
      </c>
      <c r="S23" s="101">
        <f t="shared" si="21"/>
        <v>6</v>
      </c>
      <c r="T23" s="102" t="str">
        <f t="shared" si="22"/>
        <v>Media</v>
      </c>
      <c r="U23" s="103" t="str">
        <f t="shared" si="23"/>
        <v>Información Pública Clasificada</v>
      </c>
      <c r="V23" s="104" t="str">
        <f t="shared" si="24"/>
        <v>CLASIFICADA</v>
      </c>
      <c r="W23" s="94" t="s">
        <v>110</v>
      </c>
    </row>
    <row r="24" spans="1:23" ht="60" customHeight="1" x14ac:dyDescent="0.25">
      <c r="A24" s="106">
        <v>19</v>
      </c>
      <c r="B24" s="81"/>
      <c r="C24" s="82"/>
      <c r="D24" s="83"/>
      <c r="E24" s="95"/>
      <c r="F24" s="87"/>
      <c r="G24" s="85" t="s">
        <v>18</v>
      </c>
      <c r="H24" s="96"/>
      <c r="I24" s="97"/>
      <c r="J24" s="82"/>
      <c r="K24" s="97"/>
      <c r="L24" s="97"/>
      <c r="M24" s="88" t="s">
        <v>29</v>
      </c>
      <c r="N24" s="101">
        <f t="shared" si="18"/>
        <v>2</v>
      </c>
      <c r="O24" s="85" t="s">
        <v>29</v>
      </c>
      <c r="P24" s="101">
        <f t="shared" si="19"/>
        <v>2</v>
      </c>
      <c r="Q24" s="85" t="s">
        <v>29</v>
      </c>
      <c r="R24" s="101">
        <f t="shared" si="20"/>
        <v>2</v>
      </c>
      <c r="S24" s="101">
        <f t="shared" si="21"/>
        <v>6</v>
      </c>
      <c r="T24" s="102" t="str">
        <f t="shared" si="22"/>
        <v>Media</v>
      </c>
      <c r="U24" s="103" t="str">
        <f t="shared" si="23"/>
        <v>Información Pública Clasificada</v>
      </c>
      <c r="V24" s="104" t="str">
        <f t="shared" si="24"/>
        <v>CLASIFICADA</v>
      </c>
      <c r="W24" s="94" t="s">
        <v>110</v>
      </c>
    </row>
    <row r="25" spans="1:23" ht="60" customHeight="1" x14ac:dyDescent="0.25">
      <c r="A25" s="106">
        <v>20</v>
      </c>
      <c r="B25" s="81"/>
      <c r="C25" s="82"/>
      <c r="D25" s="83"/>
      <c r="E25" s="95"/>
      <c r="F25" s="87"/>
      <c r="G25" s="85" t="s">
        <v>18</v>
      </c>
      <c r="H25" s="96"/>
      <c r="I25" s="97"/>
      <c r="J25" s="82"/>
      <c r="K25" s="97"/>
      <c r="L25" s="97"/>
      <c r="M25" s="88" t="s">
        <v>29</v>
      </c>
      <c r="N25" s="101">
        <f t="shared" si="18"/>
        <v>2</v>
      </c>
      <c r="O25" s="85" t="s">
        <v>29</v>
      </c>
      <c r="P25" s="101">
        <f t="shared" si="19"/>
        <v>2</v>
      </c>
      <c r="Q25" s="85" t="s">
        <v>29</v>
      </c>
      <c r="R25" s="101">
        <f t="shared" si="20"/>
        <v>2</v>
      </c>
      <c r="S25" s="101">
        <f t="shared" si="21"/>
        <v>6</v>
      </c>
      <c r="T25" s="102" t="str">
        <f t="shared" si="22"/>
        <v>Media</v>
      </c>
      <c r="U25" s="103" t="str">
        <f t="shared" si="23"/>
        <v>Información Pública Clasificada</v>
      </c>
      <c r="V25" s="104" t="str">
        <f t="shared" si="24"/>
        <v>CLASIFICADA</v>
      </c>
      <c r="W25" s="94" t="s">
        <v>110</v>
      </c>
    </row>
    <row r="26" spans="1:23" ht="60" customHeight="1" x14ac:dyDescent="0.25">
      <c r="A26" s="106">
        <v>21</v>
      </c>
      <c r="B26" s="81"/>
      <c r="C26" s="82"/>
      <c r="D26" s="83"/>
      <c r="E26" s="95"/>
      <c r="F26" s="87"/>
      <c r="G26" s="85" t="s">
        <v>18</v>
      </c>
      <c r="H26" s="96"/>
      <c r="I26" s="95"/>
      <c r="J26" s="82"/>
      <c r="K26" s="97"/>
      <c r="L26" s="97"/>
      <c r="M26" s="88" t="s">
        <v>29</v>
      </c>
      <c r="N26" s="101">
        <f t="shared" si="18"/>
        <v>2</v>
      </c>
      <c r="O26" s="85" t="s">
        <v>29</v>
      </c>
      <c r="P26" s="101">
        <f t="shared" si="19"/>
        <v>2</v>
      </c>
      <c r="Q26" s="85" t="s">
        <v>29</v>
      </c>
      <c r="R26" s="101">
        <f t="shared" si="20"/>
        <v>2</v>
      </c>
      <c r="S26" s="101">
        <f t="shared" si="21"/>
        <v>6</v>
      </c>
      <c r="T26" s="102" t="str">
        <f t="shared" si="22"/>
        <v>Media</v>
      </c>
      <c r="U26" s="103" t="str">
        <f t="shared" si="23"/>
        <v>Información Pública Clasificada</v>
      </c>
      <c r="V26" s="104" t="str">
        <f t="shared" si="24"/>
        <v>CLASIFICADA</v>
      </c>
      <c r="W26" s="94" t="s">
        <v>110</v>
      </c>
    </row>
    <row r="27" spans="1:23" ht="182.25" customHeight="1" x14ac:dyDescent="0.25">
      <c r="A27" s="105">
        <v>22</v>
      </c>
      <c r="B27" s="81"/>
      <c r="C27" s="82"/>
      <c r="D27" s="83"/>
      <c r="E27" s="95"/>
      <c r="F27" s="95"/>
      <c r="G27" s="95" t="s">
        <v>18</v>
      </c>
      <c r="H27" s="110"/>
      <c r="I27" s="95"/>
      <c r="J27" s="109"/>
      <c r="K27" s="109"/>
      <c r="L27" s="95"/>
      <c r="M27" s="88" t="s">
        <v>30</v>
      </c>
      <c r="N27" s="101">
        <f t="shared" ref="N27" si="25">IF(M27="Alta",3,IF(M27="Media",2,IF(M27="Baja",1,IF(M27="",""))))</f>
        <v>1</v>
      </c>
      <c r="O27" s="111" t="s">
        <v>28</v>
      </c>
      <c r="P27" s="101">
        <f t="shared" ref="P27" si="26">IF(O27="Alta",3,IF(O27="Media",2,IF(O27="Baja",1,IF(O27="",""))))</f>
        <v>3</v>
      </c>
      <c r="Q27" s="111" t="s">
        <v>28</v>
      </c>
      <c r="R27" s="101">
        <f t="shared" ref="R27" si="27">IF(Q27="Alta",3,IF(Q27="Media",2,IF(Q27="Baja",1,IF(Q27="",""))))</f>
        <v>3</v>
      </c>
      <c r="S27" s="101">
        <f t="shared" ref="S27" si="28">IFERROR(SUM(N27+P27+R27),"")</f>
        <v>7</v>
      </c>
      <c r="T27" s="112" t="str">
        <f t="shared" ref="T27" si="29">IF(S27=7,(IF(N27=1,"Alta",IF(P27=1,"Alta",IF(R27=1,"Alta","Media")))),IF(S27&lt;=3,"Baja",IF(S27&lt;=7,"Media",IF(S27&lt;=9,"Alta",""))))</f>
        <v>Alta</v>
      </c>
      <c r="U27" s="113" t="str">
        <f t="shared" ref="U27" si="30">IF(G27="Información",IF(M27="Alta","Información Pública Reservada",IF(M27="Media","Información Pública Clasificada",IF(M27="Baja","Información Pública",IF(M27="","")))),IF(G27=""," ","No aplica clasificación para este tipo de activo "))</f>
        <v>Información Pública</v>
      </c>
      <c r="V27" s="114" t="str">
        <f t="shared" ref="V27" si="31">IF(U27="Información Pública Reservada", "RESERVADA", IF(U27="Información Pública Clasificada","CLASIFICADA",IF(U27="Información Pública","PÚBLICA"," ")))</f>
        <v>PÚBLICA</v>
      </c>
      <c r="W27" s="94" t="s">
        <v>104</v>
      </c>
    </row>
    <row r="28" spans="1:23" ht="178.5" customHeight="1" x14ac:dyDescent="0.25">
      <c r="A28" s="105">
        <v>23</v>
      </c>
      <c r="B28" s="81"/>
      <c r="C28" s="82"/>
      <c r="D28" s="83"/>
      <c r="E28" s="95"/>
      <c r="F28" s="95"/>
      <c r="G28" s="95" t="str">
        <f>+G29</f>
        <v>Información</v>
      </c>
      <c r="H28" s="110"/>
      <c r="I28" s="95"/>
      <c r="J28" s="95"/>
      <c r="K28" s="95"/>
      <c r="L28" s="97"/>
      <c r="M28" s="115" t="s">
        <v>29</v>
      </c>
      <c r="N28" s="101">
        <f t="shared" ref="N28" si="32">IF(M28="Alta",3,IF(M28="Media",2,IF(M28="Baja",1,IF(M28="",""))))</f>
        <v>2</v>
      </c>
      <c r="O28" s="111" t="s">
        <v>29</v>
      </c>
      <c r="P28" s="101">
        <f t="shared" ref="P28" si="33">IF(O28="Alta",3,IF(O28="Media",2,IF(O28="Baja",1,IF(O28="",""))))</f>
        <v>2</v>
      </c>
      <c r="Q28" s="111" t="s">
        <v>29</v>
      </c>
      <c r="R28" s="101">
        <f t="shared" ref="R28" si="34">IF(Q28="Alta",3,IF(Q28="Media",2,IF(Q28="Baja",1,IF(Q28="",""))))</f>
        <v>2</v>
      </c>
      <c r="S28" s="101">
        <f t="shared" ref="S28" si="35">IFERROR(SUM(N28+P28+R28),"")</f>
        <v>6</v>
      </c>
      <c r="T28" s="102" t="str">
        <f t="shared" ref="T28" si="36">IF(S28=7,(IF(N28=1,"Alta",IF(P28=1,"Alta",IF(R28=1,"Alta","Media")))),IF(S28&lt;=3,"Baja",IF(S28&lt;=7,"Media",IF(S28&lt;=9,"Alta",""))))</f>
        <v>Media</v>
      </c>
      <c r="U28" s="103" t="str">
        <f t="shared" ref="U28" si="37">IF(G28="Información",IF(M28="Alta","Información Pública Reservada",IF(M28="Media","Información Pública Clasificada",IF(M28="Baja","Información Pública",IF(M28="","")))),IF(G28=""," ","No aplica clasificación para este tipo de activo "))</f>
        <v>Información Pública Clasificada</v>
      </c>
      <c r="V28" s="104" t="str">
        <f t="shared" ref="V28" si="38">IF(U28="Información Pública Reservada", "RESERVADA", IF(U28="Información Pública Clasificada","CLASIFICADA",IF(U28="Información Pública","PÚBLICA"," ")))</f>
        <v>CLASIFICADA</v>
      </c>
      <c r="W28" s="94" t="s">
        <v>104</v>
      </c>
    </row>
    <row r="29" spans="1:23" ht="165" customHeight="1" x14ac:dyDescent="0.25">
      <c r="A29" s="105">
        <v>24</v>
      </c>
      <c r="B29" s="81"/>
      <c r="C29" s="82"/>
      <c r="D29" s="83"/>
      <c r="E29" s="95"/>
      <c r="F29" s="95"/>
      <c r="G29" s="95" t="s">
        <v>18</v>
      </c>
      <c r="H29" s="110"/>
      <c r="I29" s="95"/>
      <c r="J29" s="95"/>
      <c r="K29" s="95"/>
      <c r="L29" s="97"/>
      <c r="M29" s="88" t="s">
        <v>30</v>
      </c>
      <c r="N29" s="89">
        <f t="shared" ref="N29" si="39">IF(M29="Alta",3,IF(M29="Media",2,IF(M29="Baja",1,IF(M29="",""))))</f>
        <v>1</v>
      </c>
      <c r="O29" s="85" t="s">
        <v>29</v>
      </c>
      <c r="P29" s="89">
        <f t="shared" ref="P29" si="40">IF(O29="Alta",3,IF(O29="Media",2,IF(O29="Baja",1,IF(O29="",""))))</f>
        <v>2</v>
      </c>
      <c r="Q29" s="85" t="s">
        <v>29</v>
      </c>
      <c r="R29" s="90">
        <f t="shared" ref="R29" si="41">IF(Q29="Alta",3,IF(Q29="Media",2,IF(Q29="Baja",1,IF(Q29="",""))))</f>
        <v>2</v>
      </c>
      <c r="S29" s="90">
        <f t="shared" ref="S29:S35" si="42">IFERROR(SUM(N29+P29+R29),"")</f>
        <v>5</v>
      </c>
      <c r="T29" s="98" t="str">
        <f t="shared" ref="T29:T35" si="43">IF(S29=7,(IF(N29=1,"Alta",IF(P29=1,"Alta",IF(R29=1,"Alta","Media")))),IF(S29&lt;=3,"Baja",IF(S29&lt;=7,"Media",IF(S29&lt;=9,"Alta",""))))</f>
        <v>Media</v>
      </c>
      <c r="U29" s="99" t="str">
        <f t="shared" ref="U29:U35" si="44">IF(G29="Información",IF(M29="Alta","Información Pública Reservada",IF(M29="Media","Información Pública Clasificada",IF(M29="Baja","Información Pública",IF(M29="","")))),IF(G29=""," ","No aplica clasificación para este tipo de activo "))</f>
        <v>Información Pública</v>
      </c>
      <c r="V29" s="100" t="str">
        <f t="shared" ref="V29:V35" si="45">IF(U29="Información Pública Reservada", "RESERVADA", IF(U29="Información Pública Clasificada","CLASIFICADA",IF(U29="Información Pública","PÚBLICA"," ")))</f>
        <v>PÚBLICA</v>
      </c>
      <c r="W29" s="94" t="s">
        <v>104</v>
      </c>
    </row>
    <row r="30" spans="1:23" ht="107.25" customHeight="1" x14ac:dyDescent="0.25">
      <c r="A30" s="105">
        <v>25</v>
      </c>
      <c r="B30" s="81"/>
      <c r="C30" s="82"/>
      <c r="D30" s="83"/>
      <c r="E30" s="97"/>
      <c r="F30" s="87"/>
      <c r="G30" s="85" t="s">
        <v>18</v>
      </c>
      <c r="H30" s="96"/>
      <c r="I30" s="95"/>
      <c r="J30" s="95"/>
      <c r="K30" s="95"/>
      <c r="L30" s="97"/>
      <c r="M30" s="88" t="s">
        <v>29</v>
      </c>
      <c r="N30" s="89">
        <f t="shared" ref="N30" si="46">IF(M30="Alta",3,IF(M30="Media",2,IF(M30="Baja",1,IF(M30="",""))))</f>
        <v>2</v>
      </c>
      <c r="O30" s="85" t="s">
        <v>29</v>
      </c>
      <c r="P30" s="89">
        <f t="shared" ref="P30" si="47">IF(O30="Alta",3,IF(O30="Media",2,IF(O30="Baja",1,IF(O30="",""))))</f>
        <v>2</v>
      </c>
      <c r="Q30" s="85" t="s">
        <v>30</v>
      </c>
      <c r="R30" s="90">
        <f t="shared" ref="R30" si="48">IF(Q30="Alta",3,IF(Q30="Media",2,IF(Q30="Baja",1,IF(Q30="",""))))</f>
        <v>1</v>
      </c>
      <c r="S30" s="90">
        <f t="shared" si="42"/>
        <v>5</v>
      </c>
      <c r="T30" s="98" t="str">
        <f t="shared" si="43"/>
        <v>Media</v>
      </c>
      <c r="U30" s="99" t="str">
        <f t="shared" si="44"/>
        <v>Información Pública Clasificada</v>
      </c>
      <c r="V30" s="100" t="str">
        <f t="shared" si="45"/>
        <v>CLASIFICADA</v>
      </c>
      <c r="W30" s="94" t="s">
        <v>104</v>
      </c>
    </row>
    <row r="31" spans="1:23" ht="91.5" customHeight="1" x14ac:dyDescent="0.25">
      <c r="A31" s="105">
        <v>26</v>
      </c>
      <c r="B31" s="81"/>
      <c r="C31" s="82"/>
      <c r="D31" s="83"/>
      <c r="F31" s="87"/>
      <c r="G31" s="85" t="s">
        <v>18</v>
      </c>
      <c r="H31" s="96"/>
      <c r="I31" s="95"/>
      <c r="J31" s="95"/>
      <c r="K31" s="95"/>
      <c r="L31" s="97"/>
      <c r="M31" s="88" t="s">
        <v>29</v>
      </c>
      <c r="N31" s="89">
        <f t="shared" ref="N31:N35" si="49">IF(M31="Alta",3,IF(M31="Media",2,IF(M31="Baja",1,IF(M31="",""))))</f>
        <v>2</v>
      </c>
      <c r="O31" s="85" t="s">
        <v>29</v>
      </c>
      <c r="P31" s="89">
        <f t="shared" ref="P31:P35" si="50">IF(O31="Alta",3,IF(O31="Media",2,IF(O31="Baja",1,IF(O31="",""))))</f>
        <v>2</v>
      </c>
      <c r="Q31" s="85" t="s">
        <v>30</v>
      </c>
      <c r="R31" s="89">
        <f t="shared" ref="R31:R35" si="51">IF(Q31="Alta",3,IF(Q31="Media",2,IF(Q31="Baja",1,IF(Q31="",""))))</f>
        <v>1</v>
      </c>
      <c r="S31" s="89">
        <f t="shared" si="42"/>
        <v>5</v>
      </c>
      <c r="T31" s="116" t="str">
        <f t="shared" si="43"/>
        <v>Media</v>
      </c>
      <c r="U31" s="99" t="str">
        <f t="shared" si="44"/>
        <v>Información Pública Clasificada</v>
      </c>
      <c r="V31" s="100" t="str">
        <f t="shared" si="45"/>
        <v>CLASIFICADA</v>
      </c>
      <c r="W31" s="94" t="s">
        <v>104</v>
      </c>
    </row>
    <row r="32" spans="1:23" ht="210" customHeight="1" x14ac:dyDescent="0.25">
      <c r="A32" s="105">
        <v>27</v>
      </c>
      <c r="B32" s="81"/>
      <c r="C32" s="82"/>
      <c r="D32" s="83"/>
      <c r="E32" s="95"/>
      <c r="F32" s="87"/>
      <c r="G32" s="85" t="s">
        <v>18</v>
      </c>
      <c r="H32" s="96"/>
      <c r="I32" s="95"/>
      <c r="J32" s="109"/>
      <c r="K32" s="109"/>
      <c r="L32" s="97"/>
      <c r="M32" s="88" t="s">
        <v>30</v>
      </c>
      <c r="N32" s="89">
        <f t="shared" si="49"/>
        <v>1</v>
      </c>
      <c r="O32" s="85" t="s">
        <v>28</v>
      </c>
      <c r="P32" s="89">
        <f t="shared" si="50"/>
        <v>3</v>
      </c>
      <c r="Q32" s="85" t="s">
        <v>28</v>
      </c>
      <c r="R32" s="89">
        <f t="shared" si="51"/>
        <v>3</v>
      </c>
      <c r="S32" s="89">
        <f t="shared" si="42"/>
        <v>7</v>
      </c>
      <c r="T32" s="116" t="str">
        <f t="shared" si="43"/>
        <v>Alta</v>
      </c>
      <c r="U32" s="99" t="str">
        <f t="shared" si="44"/>
        <v>Información Pública</v>
      </c>
      <c r="V32" s="100" t="str">
        <f t="shared" si="45"/>
        <v>PÚBLICA</v>
      </c>
      <c r="W32" s="94" t="s">
        <v>104</v>
      </c>
    </row>
    <row r="33" spans="1:23" ht="156.75" customHeight="1" x14ac:dyDescent="0.25">
      <c r="A33" s="105">
        <v>28</v>
      </c>
      <c r="B33" s="81"/>
      <c r="C33" s="82"/>
      <c r="D33" s="83"/>
      <c r="E33" s="95"/>
      <c r="F33" s="87"/>
      <c r="G33" s="85" t="s">
        <v>18</v>
      </c>
      <c r="H33" s="96"/>
      <c r="I33" s="95"/>
      <c r="J33" s="109"/>
      <c r="K33" s="82"/>
      <c r="L33" s="97"/>
      <c r="M33" s="88" t="s">
        <v>30</v>
      </c>
      <c r="N33" s="89">
        <f t="shared" si="49"/>
        <v>1</v>
      </c>
      <c r="O33" s="85" t="s">
        <v>28</v>
      </c>
      <c r="P33" s="89">
        <f t="shared" si="50"/>
        <v>3</v>
      </c>
      <c r="Q33" s="85" t="s">
        <v>28</v>
      </c>
      <c r="R33" s="89">
        <f t="shared" si="51"/>
        <v>3</v>
      </c>
      <c r="S33" s="89">
        <f t="shared" si="42"/>
        <v>7</v>
      </c>
      <c r="T33" s="116" t="str">
        <f t="shared" si="43"/>
        <v>Alta</v>
      </c>
      <c r="U33" s="99" t="str">
        <f t="shared" si="44"/>
        <v>Información Pública</v>
      </c>
      <c r="V33" s="100" t="str">
        <f t="shared" si="45"/>
        <v>PÚBLICA</v>
      </c>
      <c r="W33" s="94" t="s">
        <v>104</v>
      </c>
    </row>
    <row r="34" spans="1:23" ht="108" customHeight="1" x14ac:dyDescent="0.25">
      <c r="A34" s="105">
        <v>29</v>
      </c>
      <c r="B34" s="81"/>
      <c r="C34" s="82"/>
      <c r="D34" s="83"/>
      <c r="E34" s="95"/>
      <c r="F34" s="87"/>
      <c r="G34" s="85" t="s">
        <v>18</v>
      </c>
      <c r="H34" s="96"/>
      <c r="I34" s="95"/>
      <c r="J34" s="95"/>
      <c r="K34" s="95"/>
      <c r="L34" s="97"/>
      <c r="M34" s="88" t="s">
        <v>29</v>
      </c>
      <c r="N34" s="101">
        <f t="shared" si="49"/>
        <v>2</v>
      </c>
      <c r="O34" s="85" t="s">
        <v>29</v>
      </c>
      <c r="P34" s="101">
        <f t="shared" si="50"/>
        <v>2</v>
      </c>
      <c r="Q34" s="85" t="s">
        <v>30</v>
      </c>
      <c r="R34" s="101">
        <f t="shared" si="51"/>
        <v>1</v>
      </c>
      <c r="S34" s="101">
        <f t="shared" si="42"/>
        <v>5</v>
      </c>
      <c r="T34" s="102" t="str">
        <f t="shared" si="43"/>
        <v>Media</v>
      </c>
      <c r="U34" s="103" t="str">
        <f t="shared" si="44"/>
        <v>Información Pública Clasificada</v>
      </c>
      <c r="V34" s="104" t="str">
        <f t="shared" si="45"/>
        <v>CLASIFICADA</v>
      </c>
      <c r="W34" s="94" t="s">
        <v>104</v>
      </c>
    </row>
    <row r="35" spans="1:23" ht="60" customHeight="1" x14ac:dyDescent="0.25">
      <c r="A35" s="105">
        <v>30</v>
      </c>
      <c r="B35" s="81"/>
      <c r="C35" s="82"/>
      <c r="D35" s="83"/>
      <c r="E35" s="95"/>
      <c r="F35" s="87"/>
      <c r="G35" s="85" t="s">
        <v>18</v>
      </c>
      <c r="H35" s="96"/>
      <c r="I35" s="97"/>
      <c r="J35" s="82"/>
      <c r="K35" s="95"/>
      <c r="L35" s="97"/>
      <c r="M35" s="88" t="s">
        <v>30</v>
      </c>
      <c r="N35" s="101">
        <f t="shared" si="49"/>
        <v>1</v>
      </c>
      <c r="O35" s="85" t="s">
        <v>29</v>
      </c>
      <c r="P35" s="101">
        <f t="shared" si="50"/>
        <v>2</v>
      </c>
      <c r="Q35" s="85" t="s">
        <v>30</v>
      </c>
      <c r="R35" s="101">
        <f t="shared" si="51"/>
        <v>1</v>
      </c>
      <c r="S35" s="101">
        <f t="shared" si="42"/>
        <v>4</v>
      </c>
      <c r="T35" s="102" t="str">
        <f t="shared" si="43"/>
        <v>Media</v>
      </c>
      <c r="U35" s="103" t="str">
        <f t="shared" si="44"/>
        <v>Información Pública</v>
      </c>
      <c r="V35" s="104" t="str">
        <f t="shared" si="45"/>
        <v>PÚBLICA</v>
      </c>
      <c r="W35" s="94" t="s">
        <v>104</v>
      </c>
    </row>
    <row r="36" spans="1:23" ht="30" x14ac:dyDescent="0.25">
      <c r="A36" s="105">
        <v>21</v>
      </c>
      <c r="B36" s="81"/>
      <c r="C36" s="82"/>
      <c r="D36" s="83"/>
      <c r="E36" s="95"/>
      <c r="F36" s="87"/>
      <c r="G36" s="85" t="s">
        <v>18</v>
      </c>
      <c r="H36" s="96"/>
      <c r="I36" s="97"/>
      <c r="J36" s="82"/>
      <c r="K36" s="82"/>
      <c r="L36" s="82"/>
      <c r="M36" s="88" t="s">
        <v>29</v>
      </c>
      <c r="N36" s="89">
        <f t="shared" ref="N36:N39" si="52">IF(M36="Alta",3,IF(M36="Media",2,IF(M36="Baja",1,IF(M36="",""))))</f>
        <v>2</v>
      </c>
      <c r="O36" s="85" t="s">
        <v>29</v>
      </c>
      <c r="P36" s="89">
        <f t="shared" ref="P36:P39" si="53">IF(O36="Alta",3,IF(O36="Media",2,IF(O36="Baja",1,IF(O36="",""))))</f>
        <v>2</v>
      </c>
      <c r="Q36" s="85" t="s">
        <v>29</v>
      </c>
      <c r="R36" s="90">
        <f t="shared" ref="R36:R39" si="54">IF(Q36="Alta",3,IF(Q36="Media",2,IF(Q36="Baja",1,IF(Q36="",""))))</f>
        <v>2</v>
      </c>
      <c r="S36" s="90">
        <f>IFERROR(SUM(N36+P36+R36),"")</f>
        <v>6</v>
      </c>
      <c r="T36" s="98" t="str">
        <f>IF(S36=7,(IF(N36=1,"Alta",IF(P36=1,"Alta",IF(R36=1,"Alta","Media")))),IF(S36&lt;=3,"Baja",IF(S36&lt;=7,"Media",IF(S36&lt;=9,"Alta",""))))</f>
        <v>Media</v>
      </c>
      <c r="U36" s="99" t="str">
        <f t="shared" ref="U36:U40" si="55">IF(G36="Información",IF(M36="Alta","Información Pública Reservada",IF(M36="Media","Información Pública Clasificada",IF(M36="Baja","Información Pública",IF(M36="","")))),IF(G36=""," ","No aplica clasificación para este tipo de activo "))</f>
        <v>Información Pública Clasificada</v>
      </c>
      <c r="V36" s="100" t="str">
        <f t="shared" ref="V36:V58" si="56">IF(U36="Información Pública Reservada", "RESERVADA", IF(U36="Información Pública Clasificada","CLASIFICADA",IF(U36="Información Pública","PÚBLICA"," ")))</f>
        <v>CLASIFICADA</v>
      </c>
      <c r="W36" s="94" t="s">
        <v>104</v>
      </c>
    </row>
    <row r="37" spans="1:23" ht="60" x14ac:dyDescent="0.25">
      <c r="A37" s="105">
        <v>32</v>
      </c>
      <c r="B37" s="81"/>
      <c r="C37" s="82"/>
      <c r="D37" s="83"/>
      <c r="E37" s="95"/>
      <c r="F37" s="87"/>
      <c r="G37" s="85" t="s">
        <v>22</v>
      </c>
      <c r="H37" s="96"/>
      <c r="I37" s="87"/>
      <c r="J37" s="82"/>
      <c r="K37" s="97"/>
      <c r="L37" s="97"/>
      <c r="M37" s="88" t="s">
        <v>30</v>
      </c>
      <c r="N37" s="89">
        <f t="shared" si="52"/>
        <v>1</v>
      </c>
      <c r="O37" s="85" t="s">
        <v>28</v>
      </c>
      <c r="P37" s="89">
        <f t="shared" si="53"/>
        <v>3</v>
      </c>
      <c r="Q37" s="85" t="s">
        <v>29</v>
      </c>
      <c r="R37" s="90">
        <f t="shared" si="54"/>
        <v>2</v>
      </c>
      <c r="S37" s="90">
        <f>IFERROR(SUM(N37+P37+R37),"")</f>
        <v>6</v>
      </c>
      <c r="T37" s="98" t="str">
        <f>IF(S37=7,(IF(N37=1,"Alta",IF(P37=1,"Alta",IF(R37=1,"Alta","Media")))),IF(S37&lt;=3,"Baja",IF(S37&lt;=7,"Media",IF(S37&lt;=9,"Alta",""))))</f>
        <v>Media</v>
      </c>
      <c r="U37" s="99" t="str">
        <f t="shared" si="55"/>
        <v xml:space="preserve">No aplica clasificación para este tipo de activo </v>
      </c>
      <c r="V37" s="104" t="str">
        <f t="shared" si="56"/>
        <v xml:space="preserve"> </v>
      </c>
      <c r="W37" s="94" t="s">
        <v>104</v>
      </c>
    </row>
    <row r="38" spans="1:23" ht="60" x14ac:dyDescent="0.25">
      <c r="A38" s="105">
        <v>33</v>
      </c>
      <c r="B38" s="81"/>
      <c r="C38" s="82"/>
      <c r="D38" s="83"/>
      <c r="E38" s="95"/>
      <c r="F38" s="87"/>
      <c r="G38" s="85" t="s">
        <v>22</v>
      </c>
      <c r="H38" s="96"/>
      <c r="I38" s="87"/>
      <c r="J38" s="82"/>
      <c r="K38" s="82"/>
      <c r="L38" s="97"/>
      <c r="M38" s="88" t="s">
        <v>30</v>
      </c>
      <c r="N38" s="89">
        <f t="shared" si="52"/>
        <v>1</v>
      </c>
      <c r="O38" s="85" t="s">
        <v>28</v>
      </c>
      <c r="P38" s="89">
        <f t="shared" si="53"/>
        <v>3</v>
      </c>
      <c r="Q38" s="85" t="s">
        <v>30</v>
      </c>
      <c r="R38" s="90">
        <f t="shared" si="54"/>
        <v>1</v>
      </c>
      <c r="S38" s="90">
        <f>IFERROR(SUM(N38+P38+R38),"")</f>
        <v>5</v>
      </c>
      <c r="T38" s="98" t="str">
        <f>IF(S38=7,(IF(N38=1,"Alta",IF(P38=1,"Alta",IF(R38=1,"Alta","Media")))),IF(S38&lt;=3,"Baja",IF(S38&lt;=7,"Media",IF(S38&lt;=9,"Alta",""))))</f>
        <v>Media</v>
      </c>
      <c r="U38" s="99" t="str">
        <f t="shared" si="55"/>
        <v xml:space="preserve">No aplica clasificación para este tipo de activo </v>
      </c>
      <c r="V38" s="104" t="str">
        <f t="shared" si="56"/>
        <v xml:space="preserve"> </v>
      </c>
      <c r="W38" s="94" t="s">
        <v>104</v>
      </c>
    </row>
    <row r="39" spans="1:23" ht="60" x14ac:dyDescent="0.25">
      <c r="A39" s="105">
        <v>34</v>
      </c>
      <c r="B39" s="81"/>
      <c r="C39" s="82"/>
      <c r="D39" s="83"/>
      <c r="E39" s="95"/>
      <c r="F39" s="87"/>
      <c r="G39" s="85" t="s">
        <v>22</v>
      </c>
      <c r="H39" s="96"/>
      <c r="I39" s="82"/>
      <c r="J39" s="82"/>
      <c r="K39" s="97"/>
      <c r="L39" s="97"/>
      <c r="M39" s="88" t="s">
        <v>30</v>
      </c>
      <c r="N39" s="101">
        <f t="shared" si="52"/>
        <v>1</v>
      </c>
      <c r="O39" s="85" t="s">
        <v>28</v>
      </c>
      <c r="P39" s="101">
        <f t="shared" si="53"/>
        <v>3</v>
      </c>
      <c r="Q39" s="85" t="s">
        <v>28</v>
      </c>
      <c r="R39" s="101">
        <f t="shared" si="54"/>
        <v>3</v>
      </c>
      <c r="S39" s="101">
        <f t="shared" ref="S39" si="57">IFERROR(SUM(N39+P39+R39),"")</f>
        <v>7</v>
      </c>
      <c r="T39" s="102" t="str">
        <f t="shared" ref="T39:T43" si="58">IF(S39=7,(IF(N39=1,"Alta",IF(P39=1,"Alta",IF(R39=1,"Alta","Media")))),IF(S39&lt;=3,"Baja",IF(S39&lt;=7,"Media",IF(S39&lt;=9,"Alta",""))))</f>
        <v>Alta</v>
      </c>
      <c r="U39" s="99" t="str">
        <f t="shared" si="55"/>
        <v xml:space="preserve">No aplica clasificación para este tipo de activo </v>
      </c>
      <c r="V39" s="104" t="str">
        <f t="shared" si="56"/>
        <v xml:space="preserve"> </v>
      </c>
      <c r="W39" s="94" t="s">
        <v>104</v>
      </c>
    </row>
    <row r="40" spans="1:23" ht="60.75" thickBot="1" x14ac:dyDescent="0.3">
      <c r="A40" s="105">
        <v>35</v>
      </c>
      <c r="B40" s="81"/>
      <c r="C40" s="82"/>
      <c r="D40" s="83"/>
      <c r="E40" s="95"/>
      <c r="F40" s="87"/>
      <c r="G40" s="85" t="s">
        <v>22</v>
      </c>
      <c r="H40" s="96"/>
      <c r="I40" s="82"/>
      <c r="J40" s="82"/>
      <c r="K40" s="97"/>
      <c r="L40" s="97"/>
      <c r="M40" s="117" t="s">
        <v>28</v>
      </c>
      <c r="N40" s="101"/>
      <c r="O40" s="118" t="s">
        <v>28</v>
      </c>
      <c r="P40" s="101"/>
      <c r="Q40" s="119" t="s">
        <v>30</v>
      </c>
      <c r="R40" s="101"/>
      <c r="S40" s="101"/>
      <c r="T40" s="102" t="str">
        <f t="shared" si="58"/>
        <v>Baja</v>
      </c>
      <c r="U40" s="99" t="str">
        <f t="shared" si="55"/>
        <v xml:space="preserve">No aplica clasificación para este tipo de activo </v>
      </c>
      <c r="V40" s="104" t="str">
        <f t="shared" si="56"/>
        <v xml:space="preserve"> </v>
      </c>
      <c r="W40" s="94" t="s">
        <v>104</v>
      </c>
    </row>
    <row r="41" spans="1:23" ht="137.25" customHeight="1" thickBot="1" x14ac:dyDescent="0.3">
      <c r="A41" s="105">
        <v>36</v>
      </c>
      <c r="B41" s="81"/>
      <c r="C41" s="82"/>
      <c r="D41" s="83"/>
      <c r="E41" s="120"/>
      <c r="F41" s="87"/>
      <c r="G41" s="85" t="s">
        <v>18</v>
      </c>
      <c r="H41" s="96"/>
      <c r="I41" s="97"/>
      <c r="J41" s="82"/>
      <c r="K41" s="121"/>
      <c r="L41" s="97"/>
      <c r="M41" s="88" t="s">
        <v>30</v>
      </c>
      <c r="N41" s="101">
        <f t="shared" ref="N41:N43" si="59">IF(M41="Alta",3,IF(M41="Media",2,IF(M41="Baja",1,IF(M41="",""))))</f>
        <v>1</v>
      </c>
      <c r="O41" s="85" t="s">
        <v>29</v>
      </c>
      <c r="P41" s="101">
        <f t="shared" ref="P41:P43" si="60">IF(O41="Alta",3,IF(O41="Media",2,IF(O41="Baja",1,IF(O41="",""))))</f>
        <v>2</v>
      </c>
      <c r="Q41" s="85" t="s">
        <v>29</v>
      </c>
      <c r="R41" s="101">
        <f t="shared" ref="R41:R43" si="61">IF(Q41="Alta",3,IF(Q41="Media",2,IF(Q41="Baja",1,IF(Q41="",""))))</f>
        <v>2</v>
      </c>
      <c r="S41" s="101">
        <f t="shared" ref="S41:S43" si="62">IFERROR(SUM(N41+P41+R41),"")</f>
        <v>5</v>
      </c>
      <c r="T41" s="102" t="str">
        <f t="shared" si="58"/>
        <v>Media</v>
      </c>
      <c r="U41" s="122" t="str">
        <f t="shared" ref="U41:U42" si="63">IF(G41="Información",IF(M41="Alta","Información Pública Reservada",IF(M41="Media","Información Pública Clasificada",IF(M41="Baja","Información Pública",IF(M41="","")))),IF(G41=""," ","No aplica clasificación para este tipo de activo "))</f>
        <v>Información Pública</v>
      </c>
      <c r="V41" s="104" t="str">
        <f t="shared" si="56"/>
        <v>PÚBLICA</v>
      </c>
      <c r="W41" s="94" t="s">
        <v>104</v>
      </c>
    </row>
    <row r="42" spans="1:23" ht="152.25" customHeight="1" thickBot="1" x14ac:dyDescent="0.3">
      <c r="A42" s="105">
        <v>37</v>
      </c>
      <c r="B42" s="81"/>
      <c r="C42" s="82"/>
      <c r="D42" s="83"/>
      <c r="E42" s="120"/>
      <c r="F42" s="87"/>
      <c r="G42" s="85" t="s">
        <v>18</v>
      </c>
      <c r="H42" s="96"/>
      <c r="I42" s="97"/>
      <c r="J42" s="82"/>
      <c r="K42" s="121"/>
      <c r="L42" s="97"/>
      <c r="M42" s="88" t="s">
        <v>28</v>
      </c>
      <c r="N42" s="101">
        <f t="shared" si="59"/>
        <v>3</v>
      </c>
      <c r="O42" s="85" t="s">
        <v>29</v>
      </c>
      <c r="P42" s="101">
        <f t="shared" si="60"/>
        <v>2</v>
      </c>
      <c r="Q42" s="85" t="s">
        <v>29</v>
      </c>
      <c r="R42" s="101">
        <f t="shared" si="61"/>
        <v>2</v>
      </c>
      <c r="S42" s="101">
        <f t="shared" si="62"/>
        <v>7</v>
      </c>
      <c r="T42" s="102" t="str">
        <f t="shared" si="58"/>
        <v>Media</v>
      </c>
      <c r="U42" s="122" t="str">
        <f t="shared" si="63"/>
        <v>Información Pública Reservada</v>
      </c>
      <c r="V42" s="104" t="str">
        <f t="shared" si="56"/>
        <v>RESERVADA</v>
      </c>
      <c r="W42" s="94" t="s">
        <v>104</v>
      </c>
    </row>
    <row r="43" spans="1:23" ht="408.75" customHeight="1" thickBot="1" x14ac:dyDescent="0.3">
      <c r="A43" s="105">
        <v>38</v>
      </c>
      <c r="B43" s="81"/>
      <c r="C43" s="82"/>
      <c r="D43" s="83"/>
      <c r="E43" s="120"/>
      <c r="F43" s="87"/>
      <c r="G43" s="85" t="s">
        <v>18</v>
      </c>
      <c r="H43" s="96"/>
      <c r="I43" s="82"/>
      <c r="J43" s="82"/>
      <c r="K43" s="121"/>
      <c r="L43" s="97"/>
      <c r="M43" s="88" t="s">
        <v>28</v>
      </c>
      <c r="N43" s="101">
        <f t="shared" si="59"/>
        <v>3</v>
      </c>
      <c r="O43" s="85" t="s">
        <v>29</v>
      </c>
      <c r="P43" s="101">
        <f t="shared" si="60"/>
        <v>2</v>
      </c>
      <c r="Q43" s="85" t="s">
        <v>29</v>
      </c>
      <c r="R43" s="101">
        <f t="shared" si="61"/>
        <v>2</v>
      </c>
      <c r="S43" s="101">
        <f t="shared" si="62"/>
        <v>7</v>
      </c>
      <c r="T43" s="123" t="str">
        <f t="shared" si="58"/>
        <v>Media</v>
      </c>
      <c r="U43" s="122" t="str">
        <f>IF(G43="Información",IF(M43="Alta","Información Pública Reservada",IF(M43="Media","Información Pública Clasificada",IF(M43="Baja","Información Pública",IF(M43="","")))),IF(G43=""," ","No aplica clasificación para este tipo de activo "))</f>
        <v>Información Pública Reservada</v>
      </c>
      <c r="V43" s="104" t="str">
        <f t="shared" si="56"/>
        <v>RESERVADA</v>
      </c>
      <c r="W43" s="124" t="s">
        <v>104</v>
      </c>
    </row>
    <row r="44" spans="1:23" ht="115.5" customHeight="1" x14ac:dyDescent="0.25">
      <c r="A44" s="105">
        <v>39</v>
      </c>
      <c r="B44" s="81"/>
      <c r="C44" s="82"/>
      <c r="D44" s="83"/>
      <c r="E44" s="120"/>
      <c r="F44" s="87"/>
      <c r="G44" s="85" t="s">
        <v>18</v>
      </c>
      <c r="H44" s="96"/>
      <c r="I44" s="97"/>
      <c r="J44" s="82"/>
      <c r="K44" s="82"/>
      <c r="L44" s="97"/>
      <c r="M44" s="88" t="s">
        <v>30</v>
      </c>
      <c r="N44" s="101">
        <f>IF(M44="Alta",3,IF(M44="Media",2,IF(M44="Baja",1,IF(M44="",""))))</f>
        <v>1</v>
      </c>
      <c r="O44" s="85" t="s">
        <v>29</v>
      </c>
      <c r="P44" s="101">
        <f>IF(O44="Alta",3,IF(O44="Media",2,IF(O44="Baja",1,IF(O44="",""))))</f>
        <v>2</v>
      </c>
      <c r="Q44" s="85" t="s">
        <v>29</v>
      </c>
      <c r="R44" s="101">
        <f>IF(Q44="Alta",3,IF(Q44="Media",2,IF(Q44="Baja",1,IF(Q44="",""))))</f>
        <v>2</v>
      </c>
      <c r="S44" s="101">
        <f>IFERROR(SUM(N44+P44+R44),"")</f>
        <v>5</v>
      </c>
      <c r="T44" s="116" t="str">
        <f>IF(S44=7,(IF(N44=1,"Alta",IF(P44=1,"Alta",IF(R44=1,"Alta","Media")))),IF(S44&lt;=3,"Baja",IF(S44&lt;=7,"Media",IF(S44&lt;=9,"Alta",""))))</f>
        <v>Media</v>
      </c>
      <c r="U44" s="122" t="str">
        <f>IF(G44="Información",IF(M44="Alta","Información Pública Reservada",IF(M44="Media","Información Pública Clasificada",IF(M44="Baja","Información Pública",IF(M44="","")))),IF(G44=""," ","No aplica clasificación para este tipo de activo "))</f>
        <v>Información Pública</v>
      </c>
      <c r="V44" s="104" t="str">
        <f t="shared" si="56"/>
        <v>PÚBLICA</v>
      </c>
      <c r="W44" s="85" t="s">
        <v>104</v>
      </c>
    </row>
    <row r="45" spans="1:23" ht="298.5" customHeight="1" x14ac:dyDescent="0.25">
      <c r="A45" s="106">
        <v>40</v>
      </c>
      <c r="B45" s="81"/>
      <c r="C45" s="82"/>
      <c r="D45" s="83"/>
      <c r="E45" s="125"/>
      <c r="F45" s="126"/>
      <c r="G45" s="80" t="s">
        <v>18</v>
      </c>
      <c r="H45" s="127"/>
      <c r="I45" s="128"/>
      <c r="J45" s="128"/>
      <c r="K45" s="128"/>
      <c r="L45" s="129"/>
      <c r="M45" s="130" t="s">
        <v>29</v>
      </c>
      <c r="N45" s="131">
        <f t="shared" ref="N45:N58" si="64">IF(M45="Alta",3,IF(M45="Media",2,IF(M45="Baja",1,IF(M45="",""))))</f>
        <v>2</v>
      </c>
      <c r="O45" s="132" t="s">
        <v>28</v>
      </c>
      <c r="P45" s="131">
        <f t="shared" ref="P45:P58" si="65">IF(O45="Alta",3,IF(O45="Media",2,IF(O45="Baja",1,IF(O45="",""))))</f>
        <v>3</v>
      </c>
      <c r="Q45" s="132" t="s">
        <v>28</v>
      </c>
      <c r="R45" s="131">
        <f t="shared" ref="R45:R58" si="66">IF(Q45="Alta",3,IF(Q45="Media",2,IF(Q45="Baja",1,IF(Q45="",""))))</f>
        <v>3</v>
      </c>
      <c r="S45" s="131">
        <f t="shared" ref="S45:S58" si="67">IFERROR(SUM(N45+P45+R45),"")</f>
        <v>8</v>
      </c>
      <c r="T45" s="133" t="str">
        <f t="shared" ref="T45:T58" si="68">IF(S45=7,(IF(N45=1,"Alta",IF(P45=1,"Alta",IF(R45=1,"Alta","Media")))),IF(S45&lt;=3,"Baja",IF(S45&lt;=7,"Media",IF(S45&lt;=9,"Alta",""))))</f>
        <v>Alta</v>
      </c>
      <c r="U45" s="134" t="str">
        <f t="shared" ref="U45:U58" si="69">IF(G45="Información",IF(M45="Alta","Información Pública Reservada",IF(M45="Media","Información Pública Clasificada",IF(M45="Baja","Información Pública",IF(M45="","")))),IF(G45=""," ","No aplica clasificación para este tipo de activo "))</f>
        <v>Información Pública Clasificada</v>
      </c>
      <c r="V45" s="135" t="str">
        <f t="shared" si="56"/>
        <v>CLASIFICADA</v>
      </c>
      <c r="W45" s="136" t="s">
        <v>104</v>
      </c>
    </row>
    <row r="46" spans="1:23" ht="207" customHeight="1" x14ac:dyDescent="0.25">
      <c r="A46" s="106">
        <v>41</v>
      </c>
      <c r="B46" s="81"/>
      <c r="C46" s="82"/>
      <c r="D46" s="83"/>
      <c r="E46" s="125"/>
      <c r="F46" s="126"/>
      <c r="G46" s="80" t="s">
        <v>18</v>
      </c>
      <c r="H46" s="127"/>
      <c r="I46" s="128"/>
      <c r="J46" s="128"/>
      <c r="K46" s="128"/>
      <c r="L46" s="129"/>
      <c r="M46" s="130" t="s">
        <v>29</v>
      </c>
      <c r="N46" s="131">
        <f t="shared" si="64"/>
        <v>2</v>
      </c>
      <c r="O46" s="132" t="s">
        <v>28</v>
      </c>
      <c r="P46" s="131">
        <f t="shared" si="65"/>
        <v>3</v>
      </c>
      <c r="Q46" s="132" t="s">
        <v>28</v>
      </c>
      <c r="R46" s="131">
        <f t="shared" si="66"/>
        <v>3</v>
      </c>
      <c r="S46" s="131">
        <f t="shared" si="67"/>
        <v>8</v>
      </c>
      <c r="T46" s="133" t="str">
        <f t="shared" si="68"/>
        <v>Alta</v>
      </c>
      <c r="U46" s="134" t="str">
        <f t="shared" si="69"/>
        <v>Información Pública Clasificada</v>
      </c>
      <c r="V46" s="135" t="str">
        <f t="shared" si="56"/>
        <v>CLASIFICADA</v>
      </c>
      <c r="W46" s="136" t="s">
        <v>104</v>
      </c>
    </row>
    <row r="47" spans="1:23" ht="174" customHeight="1" x14ac:dyDescent="0.25">
      <c r="A47" s="106">
        <v>42</v>
      </c>
      <c r="B47" s="81"/>
      <c r="C47" s="82"/>
      <c r="D47" s="83"/>
      <c r="E47" s="125"/>
      <c r="F47" s="126"/>
      <c r="G47" s="80" t="s">
        <v>18</v>
      </c>
      <c r="H47" s="127"/>
      <c r="I47" s="128"/>
      <c r="J47" s="128"/>
      <c r="K47" s="128"/>
      <c r="L47" s="129"/>
      <c r="M47" s="130" t="s">
        <v>29</v>
      </c>
      <c r="N47" s="131">
        <f t="shared" si="64"/>
        <v>2</v>
      </c>
      <c r="O47" s="132" t="s">
        <v>29</v>
      </c>
      <c r="P47" s="131">
        <f t="shared" si="65"/>
        <v>2</v>
      </c>
      <c r="Q47" s="132" t="s">
        <v>29</v>
      </c>
      <c r="R47" s="131">
        <f t="shared" si="66"/>
        <v>2</v>
      </c>
      <c r="S47" s="131">
        <f t="shared" si="67"/>
        <v>6</v>
      </c>
      <c r="T47" s="133" t="str">
        <f t="shared" si="68"/>
        <v>Media</v>
      </c>
      <c r="U47" s="134" t="str">
        <f t="shared" si="69"/>
        <v>Información Pública Clasificada</v>
      </c>
      <c r="V47" s="135" t="str">
        <f t="shared" si="56"/>
        <v>CLASIFICADA</v>
      </c>
      <c r="W47" s="136" t="s">
        <v>104</v>
      </c>
    </row>
    <row r="48" spans="1:23" ht="220.5" customHeight="1" x14ac:dyDescent="0.25">
      <c r="A48" s="106">
        <v>43</v>
      </c>
      <c r="B48" s="81"/>
      <c r="C48" s="82"/>
      <c r="D48" s="83"/>
      <c r="E48" s="125"/>
      <c r="F48" s="126"/>
      <c r="G48" s="80" t="s">
        <v>18</v>
      </c>
      <c r="H48" s="127"/>
      <c r="I48" s="128"/>
      <c r="J48" s="128"/>
      <c r="K48" s="128"/>
      <c r="L48" s="129"/>
      <c r="M48" s="130" t="s">
        <v>29</v>
      </c>
      <c r="N48" s="131">
        <f t="shared" si="64"/>
        <v>2</v>
      </c>
      <c r="O48" s="132" t="s">
        <v>28</v>
      </c>
      <c r="P48" s="131">
        <f t="shared" si="65"/>
        <v>3</v>
      </c>
      <c r="Q48" s="132" t="s">
        <v>28</v>
      </c>
      <c r="R48" s="131">
        <f t="shared" si="66"/>
        <v>3</v>
      </c>
      <c r="S48" s="131">
        <f t="shared" si="67"/>
        <v>8</v>
      </c>
      <c r="T48" s="133" t="str">
        <f t="shared" si="68"/>
        <v>Alta</v>
      </c>
      <c r="U48" s="134" t="str">
        <f t="shared" si="69"/>
        <v>Información Pública Clasificada</v>
      </c>
      <c r="V48" s="135" t="str">
        <f t="shared" si="56"/>
        <v>CLASIFICADA</v>
      </c>
      <c r="W48" s="136" t="s">
        <v>104</v>
      </c>
    </row>
    <row r="49" spans="1:23" ht="60" customHeight="1" x14ac:dyDescent="0.25">
      <c r="A49" s="106">
        <v>44</v>
      </c>
      <c r="B49" s="81"/>
      <c r="C49" s="82"/>
      <c r="D49" s="83"/>
      <c r="E49" s="125"/>
      <c r="F49" s="126"/>
      <c r="G49" s="80" t="s">
        <v>18</v>
      </c>
      <c r="H49" s="127"/>
      <c r="I49" s="128"/>
      <c r="J49" s="128"/>
      <c r="K49" s="128"/>
      <c r="L49" s="129"/>
      <c r="M49" s="130" t="s">
        <v>29</v>
      </c>
      <c r="N49" s="131">
        <f t="shared" si="64"/>
        <v>2</v>
      </c>
      <c r="O49" s="132" t="s">
        <v>29</v>
      </c>
      <c r="P49" s="131">
        <f t="shared" si="65"/>
        <v>2</v>
      </c>
      <c r="Q49" s="132" t="s">
        <v>28</v>
      </c>
      <c r="R49" s="131">
        <f t="shared" si="66"/>
        <v>3</v>
      </c>
      <c r="S49" s="131">
        <f t="shared" si="67"/>
        <v>7</v>
      </c>
      <c r="T49" s="133" t="str">
        <f t="shared" si="68"/>
        <v>Media</v>
      </c>
      <c r="U49" s="134" t="str">
        <f t="shared" si="69"/>
        <v>Información Pública Clasificada</v>
      </c>
      <c r="V49" s="135" t="str">
        <f t="shared" si="56"/>
        <v>CLASIFICADA</v>
      </c>
      <c r="W49" s="136" t="s">
        <v>104</v>
      </c>
    </row>
    <row r="50" spans="1:23" ht="206.25" customHeight="1" x14ac:dyDescent="0.25">
      <c r="A50" s="106">
        <v>45</v>
      </c>
      <c r="B50" s="81"/>
      <c r="C50" s="82"/>
      <c r="D50" s="83"/>
      <c r="E50" s="125"/>
      <c r="F50" s="126"/>
      <c r="G50" s="80" t="s">
        <v>18</v>
      </c>
      <c r="H50" s="127"/>
      <c r="I50" s="128"/>
      <c r="J50" s="128"/>
      <c r="K50" s="128"/>
      <c r="L50" s="129"/>
      <c r="M50" s="130" t="s">
        <v>29</v>
      </c>
      <c r="N50" s="131">
        <f t="shared" si="64"/>
        <v>2</v>
      </c>
      <c r="O50" s="132" t="s">
        <v>28</v>
      </c>
      <c r="P50" s="131">
        <f t="shared" si="65"/>
        <v>3</v>
      </c>
      <c r="Q50" s="132" t="s">
        <v>28</v>
      </c>
      <c r="R50" s="131">
        <f t="shared" si="66"/>
        <v>3</v>
      </c>
      <c r="S50" s="131">
        <f t="shared" si="67"/>
        <v>8</v>
      </c>
      <c r="T50" s="133" t="str">
        <f t="shared" si="68"/>
        <v>Alta</v>
      </c>
      <c r="U50" s="134" t="str">
        <f t="shared" si="69"/>
        <v>Información Pública Clasificada</v>
      </c>
      <c r="V50" s="135" t="str">
        <f t="shared" si="56"/>
        <v>CLASIFICADA</v>
      </c>
      <c r="W50" s="136" t="s">
        <v>104</v>
      </c>
    </row>
    <row r="51" spans="1:23" ht="198" customHeight="1" x14ac:dyDescent="0.25">
      <c r="A51" s="106">
        <v>46</v>
      </c>
      <c r="B51" s="81"/>
      <c r="C51" s="82"/>
      <c r="D51" s="83"/>
      <c r="E51" s="125"/>
      <c r="F51" s="126"/>
      <c r="G51" s="80" t="s">
        <v>18</v>
      </c>
      <c r="H51" s="127"/>
      <c r="I51" s="128"/>
      <c r="J51" s="128"/>
      <c r="K51" s="128"/>
      <c r="L51" s="129"/>
      <c r="M51" s="130" t="s">
        <v>30</v>
      </c>
      <c r="N51" s="131">
        <f t="shared" si="64"/>
        <v>1</v>
      </c>
      <c r="O51" s="132" t="s">
        <v>28</v>
      </c>
      <c r="P51" s="131">
        <f t="shared" si="65"/>
        <v>3</v>
      </c>
      <c r="Q51" s="132" t="s">
        <v>29</v>
      </c>
      <c r="R51" s="131">
        <f t="shared" si="66"/>
        <v>2</v>
      </c>
      <c r="S51" s="131">
        <f t="shared" si="67"/>
        <v>6</v>
      </c>
      <c r="T51" s="133" t="str">
        <f t="shared" si="68"/>
        <v>Media</v>
      </c>
      <c r="U51" s="134" t="str">
        <f t="shared" si="69"/>
        <v>Información Pública</v>
      </c>
      <c r="V51" s="135" t="str">
        <f t="shared" si="56"/>
        <v>PÚBLICA</v>
      </c>
      <c r="W51" s="136" t="s">
        <v>104</v>
      </c>
    </row>
    <row r="52" spans="1:23" ht="177.75" customHeight="1" x14ac:dyDescent="0.25">
      <c r="A52" s="106">
        <v>47</v>
      </c>
      <c r="B52" s="81"/>
      <c r="C52" s="82"/>
      <c r="D52" s="83"/>
      <c r="E52" s="125"/>
      <c r="F52" s="126"/>
      <c r="G52" s="80" t="s">
        <v>18</v>
      </c>
      <c r="H52" s="127"/>
      <c r="I52" s="128"/>
      <c r="J52" s="128"/>
      <c r="K52" s="128"/>
      <c r="L52" s="129"/>
      <c r="M52" s="130" t="s">
        <v>30</v>
      </c>
      <c r="N52" s="131">
        <f t="shared" si="64"/>
        <v>1</v>
      </c>
      <c r="O52" s="132" t="s">
        <v>29</v>
      </c>
      <c r="P52" s="131">
        <f t="shared" si="65"/>
        <v>2</v>
      </c>
      <c r="Q52" s="132" t="s">
        <v>29</v>
      </c>
      <c r="R52" s="131">
        <f t="shared" si="66"/>
        <v>2</v>
      </c>
      <c r="S52" s="131">
        <f t="shared" si="67"/>
        <v>5</v>
      </c>
      <c r="T52" s="133" t="str">
        <f t="shared" si="68"/>
        <v>Media</v>
      </c>
      <c r="U52" s="134" t="str">
        <f t="shared" si="69"/>
        <v>Información Pública</v>
      </c>
      <c r="V52" s="135" t="str">
        <f t="shared" si="56"/>
        <v>PÚBLICA</v>
      </c>
      <c r="W52" s="136" t="s">
        <v>104</v>
      </c>
    </row>
    <row r="53" spans="1:23" ht="177.75" customHeight="1" x14ac:dyDescent="0.25">
      <c r="A53" s="106">
        <v>48</v>
      </c>
      <c r="B53" s="81"/>
      <c r="C53" s="82"/>
      <c r="D53" s="83"/>
      <c r="E53" s="125"/>
      <c r="F53" s="126"/>
      <c r="G53" s="80" t="s">
        <v>18</v>
      </c>
      <c r="H53" s="127"/>
      <c r="I53" s="128"/>
      <c r="J53" s="128"/>
      <c r="K53" s="128"/>
      <c r="L53" s="129"/>
      <c r="M53" s="130" t="s">
        <v>29</v>
      </c>
      <c r="N53" s="131">
        <f t="shared" si="64"/>
        <v>2</v>
      </c>
      <c r="O53" s="132" t="s">
        <v>29</v>
      </c>
      <c r="P53" s="131">
        <f t="shared" si="65"/>
        <v>2</v>
      </c>
      <c r="Q53" s="132" t="s">
        <v>30</v>
      </c>
      <c r="R53" s="131">
        <f t="shared" si="66"/>
        <v>1</v>
      </c>
      <c r="S53" s="131">
        <f t="shared" si="67"/>
        <v>5</v>
      </c>
      <c r="T53" s="133" t="str">
        <f t="shared" si="68"/>
        <v>Media</v>
      </c>
      <c r="U53" s="134" t="str">
        <f t="shared" si="69"/>
        <v>Información Pública Clasificada</v>
      </c>
      <c r="V53" s="135" t="str">
        <f t="shared" si="56"/>
        <v>CLASIFICADA</v>
      </c>
      <c r="W53" s="136" t="s">
        <v>104</v>
      </c>
    </row>
    <row r="54" spans="1:23" ht="177.75" customHeight="1" x14ac:dyDescent="0.25">
      <c r="A54" s="106">
        <v>49</v>
      </c>
      <c r="B54" s="81"/>
      <c r="C54" s="82"/>
      <c r="D54" s="83"/>
      <c r="E54" s="125"/>
      <c r="F54" s="126"/>
      <c r="G54" s="80" t="s">
        <v>18</v>
      </c>
      <c r="H54" s="127"/>
      <c r="I54" s="128"/>
      <c r="J54" s="128"/>
      <c r="K54" s="128"/>
      <c r="L54" s="129"/>
      <c r="M54" s="130" t="s">
        <v>28</v>
      </c>
      <c r="N54" s="131">
        <f t="shared" si="64"/>
        <v>3</v>
      </c>
      <c r="O54" s="132" t="s">
        <v>28</v>
      </c>
      <c r="P54" s="131">
        <f t="shared" si="65"/>
        <v>3</v>
      </c>
      <c r="Q54" s="132" t="s">
        <v>28</v>
      </c>
      <c r="R54" s="131">
        <f t="shared" si="66"/>
        <v>3</v>
      </c>
      <c r="S54" s="131">
        <f t="shared" si="67"/>
        <v>9</v>
      </c>
      <c r="T54" s="133" t="str">
        <f t="shared" si="68"/>
        <v>Alta</v>
      </c>
      <c r="U54" s="134" t="str">
        <f t="shared" si="69"/>
        <v>Información Pública Reservada</v>
      </c>
      <c r="V54" s="135" t="str">
        <f t="shared" si="56"/>
        <v>RESERVADA</v>
      </c>
      <c r="W54" s="136" t="s">
        <v>103</v>
      </c>
    </row>
    <row r="55" spans="1:23" ht="177.75" customHeight="1" x14ac:dyDescent="0.25">
      <c r="A55" s="106">
        <v>50</v>
      </c>
      <c r="B55" s="81"/>
      <c r="C55" s="82"/>
      <c r="D55" s="83"/>
      <c r="E55" s="125"/>
      <c r="F55" s="126"/>
      <c r="G55" s="80" t="s">
        <v>18</v>
      </c>
      <c r="H55" s="127"/>
      <c r="I55" s="128"/>
      <c r="J55" s="128"/>
      <c r="K55" s="128"/>
      <c r="L55" s="129"/>
      <c r="M55" s="130" t="s">
        <v>29</v>
      </c>
      <c r="N55" s="131">
        <f t="shared" si="64"/>
        <v>2</v>
      </c>
      <c r="O55" s="132" t="s">
        <v>29</v>
      </c>
      <c r="P55" s="131">
        <f t="shared" si="65"/>
        <v>2</v>
      </c>
      <c r="Q55" s="132" t="s">
        <v>29</v>
      </c>
      <c r="R55" s="131">
        <f t="shared" si="66"/>
        <v>2</v>
      </c>
      <c r="S55" s="131">
        <f t="shared" si="67"/>
        <v>6</v>
      </c>
      <c r="T55" s="133" t="str">
        <f t="shared" si="68"/>
        <v>Media</v>
      </c>
      <c r="U55" s="134" t="str">
        <f t="shared" si="69"/>
        <v>Información Pública Clasificada</v>
      </c>
      <c r="V55" s="135" t="str">
        <f t="shared" si="56"/>
        <v>CLASIFICADA</v>
      </c>
      <c r="W55" s="136" t="s">
        <v>103</v>
      </c>
    </row>
    <row r="56" spans="1:23" ht="177.75" customHeight="1" x14ac:dyDescent="0.25">
      <c r="A56" s="106">
        <v>51</v>
      </c>
      <c r="B56" s="81"/>
      <c r="C56" s="82"/>
      <c r="D56" s="83"/>
      <c r="E56" s="125"/>
      <c r="F56" s="126"/>
      <c r="G56" s="80" t="s">
        <v>18</v>
      </c>
      <c r="H56" s="127"/>
      <c r="I56" s="128"/>
      <c r="J56" s="128"/>
      <c r="K56" s="128"/>
      <c r="L56" s="129"/>
      <c r="M56" s="130" t="s">
        <v>29</v>
      </c>
      <c r="N56" s="131">
        <f t="shared" si="64"/>
        <v>2</v>
      </c>
      <c r="O56" s="132" t="s">
        <v>29</v>
      </c>
      <c r="P56" s="131">
        <f t="shared" si="65"/>
        <v>2</v>
      </c>
      <c r="Q56" s="132" t="s">
        <v>30</v>
      </c>
      <c r="R56" s="131">
        <f t="shared" si="66"/>
        <v>1</v>
      </c>
      <c r="S56" s="131">
        <f t="shared" si="67"/>
        <v>5</v>
      </c>
      <c r="T56" s="133" t="str">
        <f t="shared" si="68"/>
        <v>Media</v>
      </c>
      <c r="U56" s="134" t="str">
        <f t="shared" si="69"/>
        <v>Información Pública Clasificada</v>
      </c>
      <c r="V56" s="135" t="str">
        <f t="shared" si="56"/>
        <v>CLASIFICADA</v>
      </c>
      <c r="W56" s="136" t="s">
        <v>104</v>
      </c>
    </row>
    <row r="57" spans="1:23" ht="177.75" customHeight="1" x14ac:dyDescent="0.25">
      <c r="A57" s="106">
        <v>52</v>
      </c>
      <c r="B57" s="81"/>
      <c r="C57" s="82"/>
      <c r="D57" s="83"/>
      <c r="E57" s="125"/>
      <c r="F57" s="126"/>
      <c r="G57" s="80" t="s">
        <v>18</v>
      </c>
      <c r="H57" s="127"/>
      <c r="I57" s="128"/>
      <c r="J57" s="128"/>
      <c r="K57" s="128"/>
      <c r="L57" s="129"/>
      <c r="M57" s="130" t="s">
        <v>28</v>
      </c>
      <c r="N57" s="131">
        <f t="shared" si="64"/>
        <v>3</v>
      </c>
      <c r="O57" s="132" t="s">
        <v>29</v>
      </c>
      <c r="P57" s="131">
        <f t="shared" si="65"/>
        <v>2</v>
      </c>
      <c r="Q57" s="132" t="s">
        <v>29</v>
      </c>
      <c r="R57" s="131">
        <f t="shared" si="66"/>
        <v>2</v>
      </c>
      <c r="S57" s="131">
        <f t="shared" si="67"/>
        <v>7</v>
      </c>
      <c r="T57" s="133" t="str">
        <f t="shared" si="68"/>
        <v>Media</v>
      </c>
      <c r="U57" s="134" t="str">
        <f t="shared" si="69"/>
        <v>Información Pública Reservada</v>
      </c>
      <c r="V57" s="135" t="str">
        <f t="shared" si="56"/>
        <v>RESERVADA</v>
      </c>
      <c r="W57" s="136" t="s">
        <v>103</v>
      </c>
    </row>
    <row r="58" spans="1:23" ht="177.75" customHeight="1" x14ac:dyDescent="0.25">
      <c r="A58" s="106">
        <v>53</v>
      </c>
      <c r="B58" s="81"/>
      <c r="C58" s="82"/>
      <c r="D58" s="83"/>
      <c r="E58" s="125"/>
      <c r="F58" s="126"/>
      <c r="G58" s="80" t="s">
        <v>18</v>
      </c>
      <c r="H58" s="127"/>
      <c r="I58" s="128"/>
      <c r="J58" s="128"/>
      <c r="K58" s="128"/>
      <c r="L58" s="129"/>
      <c r="M58" s="130" t="s">
        <v>29</v>
      </c>
      <c r="N58" s="131">
        <f t="shared" si="64"/>
        <v>2</v>
      </c>
      <c r="O58" s="132" t="s">
        <v>30</v>
      </c>
      <c r="P58" s="131">
        <f t="shared" si="65"/>
        <v>1</v>
      </c>
      <c r="Q58" s="132" t="s">
        <v>30</v>
      </c>
      <c r="R58" s="131">
        <f t="shared" si="66"/>
        <v>1</v>
      </c>
      <c r="S58" s="131">
        <f t="shared" si="67"/>
        <v>4</v>
      </c>
      <c r="T58" s="133" t="str">
        <f t="shared" si="68"/>
        <v>Media</v>
      </c>
      <c r="U58" s="134" t="str">
        <f t="shared" si="69"/>
        <v>Información Pública Clasificada</v>
      </c>
      <c r="V58" s="135" t="str">
        <f t="shared" si="56"/>
        <v>CLASIFICADA</v>
      </c>
      <c r="W58" s="136" t="s">
        <v>104</v>
      </c>
    </row>
    <row r="59" spans="1:23" ht="177.75" customHeight="1" x14ac:dyDescent="0.25">
      <c r="A59" s="106">
        <v>54</v>
      </c>
      <c r="B59" s="81"/>
      <c r="C59" s="82"/>
      <c r="D59" s="83"/>
      <c r="E59" s="125"/>
      <c r="F59" s="126"/>
      <c r="G59" s="80" t="s">
        <v>18</v>
      </c>
      <c r="H59" s="127"/>
      <c r="I59" s="128"/>
      <c r="J59" s="128"/>
      <c r="K59" s="128"/>
      <c r="L59" s="129"/>
      <c r="M59" s="130" t="s">
        <v>28</v>
      </c>
      <c r="N59" s="131">
        <f t="shared" ref="N59:N60" si="70">IF(M59="Alta",3,IF(M59="Media",2,IF(M59="Baja",1,IF(M59="",""))))</f>
        <v>3</v>
      </c>
      <c r="O59" s="132" t="s">
        <v>28</v>
      </c>
      <c r="P59" s="131">
        <f t="shared" ref="P59:P60" si="71">IF(O59="Alta",3,IF(O59="Media",2,IF(O59="Baja",1,IF(O59="",""))))</f>
        <v>3</v>
      </c>
      <c r="Q59" s="132" t="s">
        <v>28</v>
      </c>
      <c r="R59" s="131">
        <f t="shared" ref="R59:R60" si="72">IF(Q59="Alta",3,IF(Q59="Media",2,IF(Q59="Baja",1,IF(Q59="",""))))</f>
        <v>3</v>
      </c>
      <c r="S59" s="131">
        <f t="shared" ref="S59:S60" si="73">IFERROR(SUM(N59+P59+R59),"")</f>
        <v>9</v>
      </c>
      <c r="T59" s="133" t="str">
        <f t="shared" ref="T59:T60" si="74">IF(S59=7,(IF(N59=1,"Alta",IF(P59=1,"Alta",IF(R59=1,"Alta","Media")))),IF(S59&lt;=3,"Baja",IF(S59&lt;=7,"Media",IF(S59&lt;=9,"Alta",""))))</f>
        <v>Alta</v>
      </c>
      <c r="U59" s="134" t="str">
        <f t="shared" ref="U59:U60" si="75">IF(G59="Información",IF(M59="Alta","Información Pública Reservada",IF(M59="Media","Información Pública Clasificada",IF(M59="Baja","Información Pública",IF(M59="","")))),IF(G59=""," ","No aplica clasificación para este tipo de activo "))</f>
        <v>Información Pública Reservada</v>
      </c>
      <c r="V59" s="135" t="str">
        <f t="shared" ref="V59:V60" si="76">IF(U59="Información Pública Reservada", "RESERVADA", IF(U59="Información Pública Clasificada","CLASIFICADA",IF(U59="Información Pública","PÚBLICA"," ")))</f>
        <v>RESERVADA</v>
      </c>
      <c r="W59" s="136" t="s">
        <v>110</v>
      </c>
    </row>
    <row r="60" spans="1:23" ht="177.75" customHeight="1" x14ac:dyDescent="0.25">
      <c r="A60" s="106">
        <v>55</v>
      </c>
      <c r="B60" s="81"/>
      <c r="C60" s="82"/>
      <c r="D60" s="83"/>
      <c r="E60" s="125"/>
      <c r="F60" s="126"/>
      <c r="G60" s="80" t="s">
        <v>18</v>
      </c>
      <c r="H60" s="127"/>
      <c r="I60" s="128"/>
      <c r="J60" s="128"/>
      <c r="K60" s="128"/>
      <c r="L60" s="129"/>
      <c r="M60" s="130"/>
      <c r="N60" s="131" t="str">
        <f t="shared" si="70"/>
        <v/>
      </c>
      <c r="O60" s="132"/>
      <c r="P60" s="131" t="str">
        <f t="shared" si="71"/>
        <v/>
      </c>
      <c r="Q60" s="132"/>
      <c r="R60" s="131" t="str">
        <f t="shared" si="72"/>
        <v/>
      </c>
      <c r="S60" s="131" t="str">
        <f t="shared" si="73"/>
        <v/>
      </c>
      <c r="T60" s="133" t="str">
        <f t="shared" si="74"/>
        <v/>
      </c>
      <c r="U60" s="134" t="str">
        <f t="shared" si="75"/>
        <v/>
      </c>
      <c r="V60" s="135" t="str">
        <f t="shared" si="76"/>
        <v xml:space="preserve"> </v>
      </c>
      <c r="W60" s="136" t="s">
        <v>110</v>
      </c>
    </row>
  </sheetData>
  <mergeCells count="26">
    <mergeCell ref="A2:W2"/>
    <mergeCell ref="C4:C5"/>
    <mergeCell ref="H4:H5"/>
    <mergeCell ref="I4:I5"/>
    <mergeCell ref="J4:J5"/>
    <mergeCell ref="K4:K5"/>
    <mergeCell ref="O4:O5"/>
    <mergeCell ref="R4:S4"/>
    <mergeCell ref="T4:T5"/>
    <mergeCell ref="F4:F5"/>
    <mergeCell ref="G4:G5"/>
    <mergeCell ref="L4:L5"/>
    <mergeCell ref="U4:U5"/>
    <mergeCell ref="V4:V5"/>
    <mergeCell ref="W4:W5"/>
    <mergeCell ref="A3:G3"/>
    <mergeCell ref="H3:I3"/>
    <mergeCell ref="J3:K3"/>
    <mergeCell ref="M3:T3"/>
    <mergeCell ref="U3:V3"/>
    <mergeCell ref="A4:A5"/>
    <mergeCell ref="B4:B5"/>
    <mergeCell ref="D4:D5"/>
    <mergeCell ref="E4:E5"/>
    <mergeCell ref="Q4:Q5"/>
    <mergeCell ref="M4:M5"/>
  </mergeCells>
  <conditionalFormatting sqref="M6:M60 O6:O60 Q6:Q60">
    <cfRule type="expression" dxfId="5" priority="10">
      <formula>N6=1</formula>
    </cfRule>
    <cfRule type="expression" dxfId="4" priority="11">
      <formula>N6=2</formula>
    </cfRule>
    <cfRule type="expression" dxfId="3" priority="12">
      <formula>N6=3</formula>
    </cfRule>
  </conditionalFormatting>
  <conditionalFormatting sqref="T6:T60">
    <cfRule type="expression" dxfId="2" priority="1">
      <formula>T6="Baja"</formula>
    </cfRule>
    <cfRule type="expression" dxfId="1" priority="2">
      <formula>T6="Media"</formula>
    </cfRule>
    <cfRule type="expression" dxfId="0" priority="3">
      <formula>T6="Alta"</formula>
    </cfRule>
  </conditionalFormatting>
  <dataValidations count="1">
    <dataValidation type="list" allowBlank="1" showInputMessage="1" showErrorMessage="1" sqref="I26" xr:uid="{00000000-0002-0000-0000-000000000000}">
      <formula1>INDIRECT("T_Ubicacion")</formula1>
    </dataValidation>
  </dataValidations>
  <pageMargins left="0.35433070866141736" right="0.43307086614173229" top="0.84583333333333333" bottom="0.91145833333333337" header="0.19685039370078741" footer="0.23622047244094491"/>
  <pageSetup paperSize="14" scale="35" orientation="landscape" r:id="rId1"/>
  <headerFooter>
    <oddHeader>&amp;C&amp;"Verdana,Negrita"&amp;20&amp;K08+000
MATRIZ ACTIVOS DE 
INFORMACION &amp;R&amp;G</oddHeader>
    <oddFooter xml:space="preserve">&amp;LDirección: Calle 24A No. 59-42 Torre 4 Piso 3 Centro Empresarial Sarmiento Angulo
Conmutador: (+601) 307 8038
Línea gratuita: 01 8000 119703
&amp;R
&amp;P de &amp;N
Código: FOR-GSI-140-029
Fecha aprobación: 7/07/2025
Versión: 01
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1000000}">
          <x14:formula1>
            <xm:f>'Listas de Información'!$A$3:$A$9</xm:f>
          </x14:formula1>
          <xm:sqref>G30:G35 G19:G26 G6:G16 G59:G60</xm:sqref>
        </x14:dataValidation>
        <x14:dataValidation type="list" allowBlank="1" showInputMessage="1" showErrorMessage="1" xr:uid="{00000000-0002-0000-0000-000002000000}">
          <x14:formula1>
            <xm:f>'Listas de Información'!$B$3:$B$5</xm:f>
          </x14:formula1>
          <xm:sqref>Q59:Q60 M59:M60 Q28:Q35 O28:O35 Q19:Q26 O19:O26 M19:M35 O59:O60 Q6:Q16 M6:M16 O6:O16</xm:sqref>
        </x14:dataValidation>
        <x14:dataValidation type="list" allowBlank="1" showInputMessage="1" showErrorMessage="1" xr:uid="{00000000-0002-0000-0000-000003000000}">
          <x14:formula1>
            <xm:f>'Escalas y Descripciones'!$B$87:$B$88</xm:f>
          </x14:formula1>
          <xm:sqref>W28:W40 W59:W60 W6:W26</xm:sqref>
        </x14:dataValidation>
        <x14:dataValidation type="list" allowBlank="1" showInputMessage="1" showErrorMessage="1" xr:uid="{00000000-0002-0000-0000-000004000000}">
          <x14:formula1>
            <xm:f>'C:\Users\WRF_JCOSIO\Downloads\[Matrizinventarioactivosdeinformacion  - Grupo de la Delegatura para el Control (1).xlsx]Escalas y Descripciones'!#REF!</xm:f>
          </x14:formula1>
          <xm:sqref>W27</xm:sqref>
        </x14:dataValidation>
        <x14:dataValidation type="list" allowBlank="1" showInputMessage="1" showErrorMessage="1" xr:uid="{00000000-0002-0000-0000-000005000000}">
          <x14:formula1>
            <xm:f>'C:\Users\WRF_JCOSIO\Downloads\[Matrizinventarioactivosdeinformacion  - Grupo de la Delegatura para el Control (1).xlsx]Listas de Información'!#REF!</xm:f>
          </x14:formula1>
          <xm:sqref>Q27 O27 G27:G29</xm:sqref>
        </x14:dataValidation>
        <x14:dataValidation type="list" allowBlank="1" showInputMessage="1" showErrorMessage="1" xr:uid="{00000000-0002-0000-0000-000006000000}">
          <x14:formula1>
            <xm:f>'Listas de Información'!#REF!</xm:f>
          </x14:formula1>
          <xm:sqref>G36 G41:G44</xm:sqref>
        </x14:dataValidation>
        <x14:dataValidation type="list" allowBlank="1" showInputMessage="1" showErrorMessage="1" xr:uid="{00000000-0002-0000-0000-000007000000}">
          <x14:formula1>
            <xm:f>'C:\Users\WRF_JCOSIO\Downloads\[GESTION FINANCIERA Matriz identificación, valoración, clasificación y etiquetado de la información sivsp.xlsx]Listas de Información'!#REF!</xm:f>
          </x14:formula1>
          <xm:sqref>Q36:Q40 M36:M40 O36:O40 G37:G40</xm:sqref>
        </x14:dataValidation>
        <x14:dataValidation type="list" allowBlank="1" showInputMessage="1" showErrorMessage="1" xr:uid="{00000000-0002-0000-0000-000008000000}">
          <x14:formula1>
            <xm:f>'[Matriz ACTIVOS DE INFORMACIÓN - DO - Avalada por Coordinación.xlsx]Escalas y Descripciones'!#REF!</xm:f>
          </x14:formula1>
          <xm:sqref>W41:W44</xm:sqref>
        </x14:dataValidation>
        <x14:dataValidation type="list" allowBlank="1" showInputMessage="1" showErrorMessage="1" xr:uid="{00000000-0002-0000-0000-000009000000}">
          <x14:formula1>
            <xm:f>'[Matriz ACTIVOS DE INFORMACIÓN - DO - Avalada por Coordinación.xlsx]Listas de Información'!#REF!</xm:f>
          </x14:formula1>
          <xm:sqref>M41:M44 Q41:Q44 O41:O44</xm:sqref>
        </x14:dataValidation>
        <x14:dataValidation type="list" allowBlank="1" showInputMessage="1" showErrorMessage="1" xr:uid="{00000000-0002-0000-0000-00000A000000}">
          <x14:formula1>
            <xm:f>'E:\SUPERVIGILANCIA 2021\documentos ajustados mig\borradores activos enviados oper y control\DOCUMENTOS DEFINITIVOS\[Matriz identificación, valoración, clasificación y etiquetado de la información OF PLANEACION.xlsx]Escalas y Descripciones'!#REF!</xm:f>
          </x14:formula1>
          <xm:sqref>W45:W52</xm:sqref>
        </x14:dataValidation>
        <x14:dataValidation type="list" allowBlank="1" showInputMessage="1" showErrorMessage="1" xr:uid="{00000000-0002-0000-0000-00000B000000}">
          <x14:formula1>
            <xm:f>'E:\SUPERVIGILANCIA 2021\documentos ajustados mig\borradores activos enviados oper y control\DOCUMENTOS DEFINITIVOS\[Matriz identificación, valoración, clasificación y etiquetado de la información OF PLANEACION.xlsx]Listas de Información'!#REF!</xm:f>
          </x14:formula1>
          <xm:sqref>O45:O52 M45:M52 Q45:Q52 G45:G52</xm:sqref>
        </x14:dataValidation>
        <x14:dataValidation type="list" allowBlank="1" showInputMessage="1" showErrorMessage="1" xr:uid="{00000000-0002-0000-0000-00000C000000}">
          <x14:formula1>
            <xm:f>'E:\SUPERVIGILANCIA 2021\documentos ajustados mig\borradores activos enviados oper y control\DOCUMENTOS DEFINITIVOS\[EJEMPLO PARA EQUIPO SARLAF MATRIZ ACTIVOS (1).xlsx]Listas de Información'!#REF!</xm:f>
          </x14:formula1>
          <xm:sqref>G17:G18 O17:O18 M17:M18 Q17:Q18</xm:sqref>
        </x14:dataValidation>
        <x14:dataValidation type="list" allowBlank="1" showInputMessage="1" showErrorMessage="1" xr:uid="{00000000-0002-0000-0000-00000D000000}">
          <x14:formula1>
            <xm:f>'E:\SUPERVIGILANCIA 2021\documentos ajustados mig\borradores activos enviados oper y control\DOCUMENTOS DEFINITIVOS\[version final de activos 2021 Matriz control interno.xlsx]Escalas y Descripciones'!#REF!</xm:f>
          </x14:formula1>
          <xm:sqref>W53:W58</xm:sqref>
        </x14:dataValidation>
        <x14:dataValidation type="list" allowBlank="1" showInputMessage="1" showErrorMessage="1" xr:uid="{00000000-0002-0000-0000-00000E000000}">
          <x14:formula1>
            <xm:f>'E:\SUPERVIGILANCIA 2021\documentos ajustados mig\borradores activos enviados oper y control\DOCUMENTOS DEFINITIVOS\[version final de activos 2021 Matriz control interno.xlsx]Listas de Información'!#REF!</xm:f>
          </x14:formula1>
          <xm:sqref>G53:G58 Q53:Q58 O53:O58 M53:M58</xm:sqref>
        </x14:dataValidation>
        <x14:dataValidation type="list" allowBlank="1" showInputMessage="1" showErrorMessage="1" xr:uid="{00000000-0002-0000-0000-000010000000}">
          <x14:formula1>
            <xm:f>'Escalas y Descripciones'!$E$88:$E$104</xm:f>
          </x14:formula1>
          <xm:sqref>B6:B60</xm:sqref>
        </x14:dataValidation>
        <x14:dataValidation type="list" allowBlank="1" showInputMessage="1" showErrorMessage="1" xr:uid="{00000000-0002-0000-0000-000011000000}">
          <x14:formula1>
            <xm:f>'Escalas y Descripciones'!$B$109:$B$146</xm:f>
          </x14:formula1>
          <xm:sqref>D6:D60</xm:sqref>
        </x14:dataValidation>
        <x14:dataValidation type="list" allowBlank="1" showInputMessage="1" showErrorMessage="1" xr:uid="{8A6B0718-88D0-4D2C-9CD8-4DCEF6EDDBF3}">
          <x14:formula1>
            <xm:f>'Escalas y Descripciones'!$G$88:$G$103</xm:f>
          </x14:formula1>
          <xm:sqref>C6:C60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-0.249977111117893"/>
  </sheetPr>
  <dimension ref="A1:B10"/>
  <sheetViews>
    <sheetView showGridLines="0" zoomScale="55" zoomScaleNormal="55" workbookViewId="0">
      <selection activeCell="G10" sqref="G10"/>
    </sheetView>
  </sheetViews>
  <sheetFormatPr baseColWidth="10" defaultRowHeight="15" x14ac:dyDescent="0.25"/>
  <cols>
    <col min="1" max="2" width="26.7109375" customWidth="1"/>
  </cols>
  <sheetData>
    <row r="1" spans="1:2" ht="58.5" x14ac:dyDescent="0.25">
      <c r="A1" s="1" t="s">
        <v>24</v>
      </c>
      <c r="B1" s="2" t="s">
        <v>25</v>
      </c>
    </row>
    <row r="2" spans="1:2" ht="21" thickBot="1" x14ac:dyDescent="0.3">
      <c r="A2" s="3" t="s">
        <v>26</v>
      </c>
      <c r="B2" s="4" t="s">
        <v>27</v>
      </c>
    </row>
    <row r="3" spans="1:2" ht="16.5" x14ac:dyDescent="0.25">
      <c r="A3" s="5" t="s">
        <v>18</v>
      </c>
      <c r="B3" s="6" t="s">
        <v>28</v>
      </c>
    </row>
    <row r="4" spans="1:2" ht="16.5" x14ac:dyDescent="0.25">
      <c r="A4" s="7" t="s">
        <v>19</v>
      </c>
      <c r="B4" s="8" t="s">
        <v>29</v>
      </c>
    </row>
    <row r="5" spans="1:2" ht="16.5" x14ac:dyDescent="0.25">
      <c r="A5" s="5" t="s">
        <v>58</v>
      </c>
      <c r="B5" s="8" t="s">
        <v>30</v>
      </c>
    </row>
    <row r="6" spans="1:2" ht="16.5" x14ac:dyDescent="0.25">
      <c r="A6" s="5" t="s">
        <v>20</v>
      </c>
      <c r="B6" s="9"/>
    </row>
    <row r="7" spans="1:2" ht="16.5" x14ac:dyDescent="0.25">
      <c r="A7" s="5" t="s">
        <v>21</v>
      </c>
      <c r="B7" s="8"/>
    </row>
    <row r="8" spans="1:2" ht="16.5" x14ac:dyDescent="0.25">
      <c r="A8" s="10" t="s">
        <v>22</v>
      </c>
      <c r="B8" s="8"/>
    </row>
    <row r="9" spans="1:2" ht="16.5" x14ac:dyDescent="0.25">
      <c r="A9" s="5" t="s">
        <v>23</v>
      </c>
      <c r="B9" s="9"/>
    </row>
    <row r="10" spans="1:2" ht="17.25" thickBot="1" x14ac:dyDescent="0.3">
      <c r="A10" s="11"/>
      <c r="B10" s="12"/>
    </row>
  </sheetData>
  <sheetProtection algorithmName="SHA-512" hashValue="34+A+33tGczosNh9n6a+0AiTiU4gCOdUrjVUoqdG7zGKQGPel53/rIP1a6rHjKJSKxoRkyd8e2YYLzEBi9AHoA==" saltValue="G5mvCBDSS999YRRIVtgw3A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 tint="0.39997558519241921"/>
  </sheetPr>
  <dimension ref="A2:G146"/>
  <sheetViews>
    <sheetView topLeftCell="A79" zoomScaleNormal="100" workbookViewId="0">
      <selection activeCell="G118" sqref="G118"/>
    </sheetView>
  </sheetViews>
  <sheetFormatPr baseColWidth="10" defaultRowHeight="15" x14ac:dyDescent="0.25"/>
  <cols>
    <col min="1" max="1" width="21.85546875" customWidth="1"/>
    <col min="2" max="2" width="59.85546875" customWidth="1"/>
    <col min="3" max="3" width="22" customWidth="1"/>
    <col min="4" max="4" width="23.28515625" customWidth="1"/>
    <col min="5" max="5" width="44.42578125" customWidth="1"/>
    <col min="7" max="7" width="52.42578125" customWidth="1"/>
  </cols>
  <sheetData>
    <row r="2" spans="1:3" ht="15.75" customHeight="1" x14ac:dyDescent="0.25">
      <c r="A2" s="55" t="s">
        <v>31</v>
      </c>
      <c r="B2" s="56"/>
      <c r="C2" s="56"/>
    </row>
    <row r="3" spans="1:3" ht="31.5" x14ac:dyDescent="0.25">
      <c r="A3" s="13" t="s">
        <v>32</v>
      </c>
      <c r="B3" s="14" t="s">
        <v>33</v>
      </c>
      <c r="C3" s="15" t="s">
        <v>62</v>
      </c>
    </row>
    <row r="4" spans="1:3" ht="75" x14ac:dyDescent="0.25">
      <c r="A4" s="16" t="s">
        <v>28</v>
      </c>
      <c r="B4" s="17" t="s">
        <v>34</v>
      </c>
      <c r="C4" s="18" t="s">
        <v>35</v>
      </c>
    </row>
    <row r="5" spans="1:3" ht="150" x14ac:dyDescent="0.25">
      <c r="A5" s="19" t="s">
        <v>29</v>
      </c>
      <c r="B5" s="17" t="s">
        <v>36</v>
      </c>
      <c r="C5" s="20" t="s">
        <v>37</v>
      </c>
    </row>
    <row r="6" spans="1:3" ht="60.75" thickBot="1" x14ac:dyDescent="0.3">
      <c r="A6" s="21" t="s">
        <v>30</v>
      </c>
      <c r="B6" s="22" t="s">
        <v>38</v>
      </c>
      <c r="C6" s="23" t="s">
        <v>39</v>
      </c>
    </row>
    <row r="9" spans="1:3" ht="15.75" x14ac:dyDescent="0.25">
      <c r="A9" s="51" t="s">
        <v>40</v>
      </c>
      <c r="B9" s="52"/>
    </row>
    <row r="10" spans="1:3" ht="15.75" x14ac:dyDescent="0.25">
      <c r="A10" s="13" t="s">
        <v>32</v>
      </c>
      <c r="B10" s="13" t="s">
        <v>33</v>
      </c>
    </row>
    <row r="11" spans="1:3" ht="57.75" thickBot="1" x14ac:dyDescent="0.3">
      <c r="A11" s="16" t="s">
        <v>28</v>
      </c>
      <c r="B11" s="24" t="s">
        <v>41</v>
      </c>
    </row>
    <row r="12" spans="1:3" ht="57.75" thickBot="1" x14ac:dyDescent="0.3">
      <c r="A12" s="19" t="s">
        <v>29</v>
      </c>
      <c r="B12" s="24" t="s">
        <v>42</v>
      </c>
    </row>
    <row r="13" spans="1:3" ht="43.5" thickBot="1" x14ac:dyDescent="0.3">
      <c r="A13" s="25" t="s">
        <v>30</v>
      </c>
      <c r="B13" s="24" t="s">
        <v>43</v>
      </c>
    </row>
    <row r="16" spans="1:3" ht="15.75" x14ac:dyDescent="0.25">
      <c r="A16" s="51" t="s">
        <v>44</v>
      </c>
      <c r="B16" s="52"/>
    </row>
    <row r="17" spans="1:2" ht="15.75" x14ac:dyDescent="0.25">
      <c r="A17" s="13" t="s">
        <v>32</v>
      </c>
      <c r="B17" s="13" t="s">
        <v>33</v>
      </c>
    </row>
    <row r="18" spans="1:2" ht="57.75" thickBot="1" x14ac:dyDescent="0.3">
      <c r="A18" s="16" t="s">
        <v>28</v>
      </c>
      <c r="B18" s="26" t="s">
        <v>45</v>
      </c>
    </row>
    <row r="19" spans="1:2" ht="57.75" thickBot="1" x14ac:dyDescent="0.3">
      <c r="A19" s="19" t="s">
        <v>29</v>
      </c>
      <c r="B19" s="26" t="s">
        <v>46</v>
      </c>
    </row>
    <row r="20" spans="1:2" ht="57.75" thickBot="1" x14ac:dyDescent="0.3">
      <c r="A20" s="25" t="s">
        <v>30</v>
      </c>
      <c r="B20" s="26" t="s">
        <v>47</v>
      </c>
    </row>
    <row r="22" spans="1:2" ht="15.75" thickBot="1" x14ac:dyDescent="0.3"/>
    <row r="23" spans="1:2" ht="15.75" x14ac:dyDescent="0.25">
      <c r="A23" s="53" t="s">
        <v>48</v>
      </c>
      <c r="B23" s="54"/>
    </row>
    <row r="24" spans="1:2" ht="15.75" x14ac:dyDescent="0.25">
      <c r="A24" s="15" t="s">
        <v>32</v>
      </c>
      <c r="B24" s="14" t="s">
        <v>49</v>
      </c>
    </row>
    <row r="25" spans="1:2" ht="45" thickBot="1" x14ac:dyDescent="0.3">
      <c r="A25" s="27" t="s">
        <v>28</v>
      </c>
      <c r="B25" s="26" t="s">
        <v>50</v>
      </c>
    </row>
    <row r="26" spans="1:2" ht="60" thickBot="1" x14ac:dyDescent="0.3">
      <c r="A26" s="28" t="s">
        <v>29</v>
      </c>
      <c r="B26" s="26" t="s">
        <v>51</v>
      </c>
    </row>
    <row r="27" spans="1:2" ht="45" thickBot="1" x14ac:dyDescent="0.3">
      <c r="A27" s="29" t="s">
        <v>30</v>
      </c>
      <c r="B27" s="26" t="s">
        <v>52</v>
      </c>
    </row>
    <row r="29" spans="1:2" ht="31.5" x14ac:dyDescent="0.25">
      <c r="A29" s="15" t="s">
        <v>62</v>
      </c>
      <c r="B29" s="13" t="s">
        <v>53</v>
      </c>
    </row>
    <row r="30" spans="1:2" ht="47.25" x14ac:dyDescent="0.25">
      <c r="A30" s="30" t="s">
        <v>35</v>
      </c>
      <c r="B30" s="31" t="s">
        <v>54</v>
      </c>
    </row>
    <row r="31" spans="1:2" ht="47.25" x14ac:dyDescent="0.25">
      <c r="A31" s="32" t="s">
        <v>37</v>
      </c>
      <c r="B31" s="33" t="s">
        <v>55</v>
      </c>
    </row>
    <row r="32" spans="1:2" ht="32.25" thickBot="1" x14ac:dyDescent="0.3">
      <c r="A32" s="34" t="s">
        <v>39</v>
      </c>
      <c r="B32" s="35" t="s">
        <v>56</v>
      </c>
    </row>
    <row r="38" spans="2:2" ht="15.75" thickBot="1" x14ac:dyDescent="0.3">
      <c r="B38" s="42" t="s">
        <v>111</v>
      </c>
    </row>
    <row r="39" spans="2:2" ht="15.75" thickTop="1" x14ac:dyDescent="0.25">
      <c r="B39" s="43" t="s">
        <v>63</v>
      </c>
    </row>
    <row r="40" spans="2:2" x14ac:dyDescent="0.25">
      <c r="B40" s="36" t="s">
        <v>64</v>
      </c>
    </row>
    <row r="41" spans="2:2" x14ac:dyDescent="0.25">
      <c r="B41" s="43" t="s">
        <v>65</v>
      </c>
    </row>
    <row r="42" spans="2:2" x14ac:dyDescent="0.25">
      <c r="B42" s="36" t="s">
        <v>66</v>
      </c>
    </row>
    <row r="43" spans="2:2" x14ac:dyDescent="0.25">
      <c r="B43" s="43" t="s">
        <v>67</v>
      </c>
    </row>
    <row r="44" spans="2:2" x14ac:dyDescent="0.25">
      <c r="B44" s="36" t="s">
        <v>68</v>
      </c>
    </row>
    <row r="45" spans="2:2" x14ac:dyDescent="0.25">
      <c r="B45" s="43" t="s">
        <v>69</v>
      </c>
    </row>
    <row r="46" spans="2:2" x14ac:dyDescent="0.25">
      <c r="B46" s="36" t="s">
        <v>70</v>
      </c>
    </row>
    <row r="47" spans="2:2" x14ac:dyDescent="0.25">
      <c r="B47" s="43" t="s">
        <v>71</v>
      </c>
    </row>
    <row r="48" spans="2:2" x14ac:dyDescent="0.25">
      <c r="B48" s="36" t="s">
        <v>72</v>
      </c>
    </row>
    <row r="49" spans="2:2" x14ac:dyDescent="0.25">
      <c r="B49" s="43" t="s">
        <v>73</v>
      </c>
    </row>
    <row r="52" spans="2:2" x14ac:dyDescent="0.25">
      <c r="B52" s="40" t="s">
        <v>93</v>
      </c>
    </row>
    <row r="53" spans="2:2" x14ac:dyDescent="0.25">
      <c r="B53" s="41" t="s">
        <v>19</v>
      </c>
    </row>
    <row r="54" spans="2:2" x14ac:dyDescent="0.25">
      <c r="B54" t="s">
        <v>94</v>
      </c>
    </row>
    <row r="55" spans="2:2" x14ac:dyDescent="0.25">
      <c r="B55" s="41" t="s">
        <v>95</v>
      </c>
    </row>
    <row r="56" spans="2:2" x14ac:dyDescent="0.25">
      <c r="B56" t="s">
        <v>92</v>
      </c>
    </row>
    <row r="57" spans="2:2" x14ac:dyDescent="0.25">
      <c r="B57" s="41" t="s">
        <v>96</v>
      </c>
    </row>
    <row r="58" spans="2:2" x14ac:dyDescent="0.25">
      <c r="B58" t="s">
        <v>97</v>
      </c>
    </row>
    <row r="59" spans="2:2" x14ac:dyDescent="0.25">
      <c r="B59" s="41" t="s">
        <v>98</v>
      </c>
    </row>
    <row r="60" spans="2:2" x14ac:dyDescent="0.25">
      <c r="B60" t="s">
        <v>99</v>
      </c>
    </row>
    <row r="61" spans="2:2" x14ac:dyDescent="0.25">
      <c r="B61" s="41" t="s">
        <v>100</v>
      </c>
    </row>
    <row r="62" spans="2:2" x14ac:dyDescent="0.25">
      <c r="B62" t="s">
        <v>22</v>
      </c>
    </row>
    <row r="63" spans="2:2" x14ac:dyDescent="0.25">
      <c r="B63" s="41" t="s">
        <v>21</v>
      </c>
    </row>
    <row r="65" spans="2:2" ht="15.75" thickBot="1" x14ac:dyDescent="0.3">
      <c r="B65" s="37" t="s">
        <v>102</v>
      </c>
    </row>
    <row r="66" spans="2:2" ht="15.75" thickTop="1" x14ac:dyDescent="0.25">
      <c r="B66" s="38" t="s">
        <v>74</v>
      </c>
    </row>
    <row r="67" spans="2:2" x14ac:dyDescent="0.25">
      <c r="B67" s="39" t="s">
        <v>89</v>
      </c>
    </row>
    <row r="68" spans="2:2" x14ac:dyDescent="0.25">
      <c r="B68" s="38" t="s">
        <v>90</v>
      </c>
    </row>
    <row r="69" spans="2:2" x14ac:dyDescent="0.25">
      <c r="B69" s="39" t="s">
        <v>76</v>
      </c>
    </row>
    <row r="70" spans="2:2" x14ac:dyDescent="0.25">
      <c r="B70" s="38" t="s">
        <v>85</v>
      </c>
    </row>
    <row r="71" spans="2:2" x14ac:dyDescent="0.25">
      <c r="B71" s="39" t="s">
        <v>91</v>
      </c>
    </row>
    <row r="72" spans="2:2" x14ac:dyDescent="0.25">
      <c r="B72" s="38" t="s">
        <v>82</v>
      </c>
    </row>
    <row r="73" spans="2:2" x14ac:dyDescent="0.25">
      <c r="B73" s="39" t="s">
        <v>81</v>
      </c>
    </row>
    <row r="74" spans="2:2" x14ac:dyDescent="0.25">
      <c r="B74" s="38" t="s">
        <v>75</v>
      </c>
    </row>
    <row r="75" spans="2:2" x14ac:dyDescent="0.25">
      <c r="B75" s="39" t="s">
        <v>84</v>
      </c>
    </row>
    <row r="76" spans="2:2" x14ac:dyDescent="0.25">
      <c r="B76" s="38" t="s">
        <v>77</v>
      </c>
    </row>
    <row r="77" spans="2:2" x14ac:dyDescent="0.25">
      <c r="B77" s="39" t="s">
        <v>78</v>
      </c>
    </row>
    <row r="78" spans="2:2" x14ac:dyDescent="0.25">
      <c r="B78" s="38" t="s">
        <v>79</v>
      </c>
    </row>
    <row r="79" spans="2:2" x14ac:dyDescent="0.25">
      <c r="B79" s="39" t="s">
        <v>80</v>
      </c>
    </row>
    <row r="80" spans="2:2" x14ac:dyDescent="0.25">
      <c r="B80" s="38" t="s">
        <v>86</v>
      </c>
    </row>
    <row r="81" spans="2:7" x14ac:dyDescent="0.25">
      <c r="B81" s="39" t="s">
        <v>87</v>
      </c>
    </row>
    <row r="82" spans="2:7" x14ac:dyDescent="0.25">
      <c r="B82" s="38" t="s">
        <v>88</v>
      </c>
    </row>
    <row r="83" spans="2:7" x14ac:dyDescent="0.25">
      <c r="B83" s="39" t="s">
        <v>83</v>
      </c>
    </row>
    <row r="86" spans="2:7" x14ac:dyDescent="0.25">
      <c r="B86" t="s">
        <v>105</v>
      </c>
    </row>
    <row r="87" spans="2:7" x14ac:dyDescent="0.25">
      <c r="B87" t="s">
        <v>103</v>
      </c>
      <c r="D87" s="44"/>
      <c r="E87" s="45" t="s">
        <v>112</v>
      </c>
      <c r="G87" s="49" t="s">
        <v>134</v>
      </c>
    </row>
    <row r="88" spans="2:7" x14ac:dyDescent="0.25">
      <c r="B88" t="s">
        <v>104</v>
      </c>
      <c r="D88" s="46" t="s">
        <v>113</v>
      </c>
      <c r="E88" s="44" t="s">
        <v>114</v>
      </c>
      <c r="G88" s="48" t="s">
        <v>135</v>
      </c>
    </row>
    <row r="89" spans="2:7" x14ac:dyDescent="0.25">
      <c r="D89" s="44"/>
      <c r="E89" s="44" t="s">
        <v>115</v>
      </c>
      <c r="G89" s="48" t="s">
        <v>136</v>
      </c>
    </row>
    <row r="90" spans="2:7" x14ac:dyDescent="0.25">
      <c r="D90" s="44"/>
      <c r="E90" s="44" t="s">
        <v>116</v>
      </c>
      <c r="G90" s="48" t="s">
        <v>137</v>
      </c>
    </row>
    <row r="91" spans="2:7" x14ac:dyDescent="0.25">
      <c r="D91" s="44"/>
      <c r="E91" s="44" t="s">
        <v>117</v>
      </c>
      <c r="G91" s="48" t="s">
        <v>138</v>
      </c>
    </row>
    <row r="92" spans="2:7" x14ac:dyDescent="0.25">
      <c r="D92" s="44"/>
      <c r="E92" s="44" t="s">
        <v>118</v>
      </c>
      <c r="G92" s="48" t="s">
        <v>65</v>
      </c>
    </row>
    <row r="93" spans="2:7" x14ac:dyDescent="0.25">
      <c r="D93" s="46" t="s">
        <v>119</v>
      </c>
      <c r="E93" s="44" t="s">
        <v>120</v>
      </c>
      <c r="G93" s="48" t="s">
        <v>139</v>
      </c>
    </row>
    <row r="94" spans="2:7" x14ac:dyDescent="0.25">
      <c r="D94" s="44"/>
      <c r="E94" s="44" t="s">
        <v>121</v>
      </c>
      <c r="G94" s="48" t="s">
        <v>140</v>
      </c>
    </row>
    <row r="95" spans="2:7" x14ac:dyDescent="0.25">
      <c r="D95" s="46" t="s">
        <v>122</v>
      </c>
      <c r="E95" s="44" t="s">
        <v>123</v>
      </c>
      <c r="G95" s="48" t="s">
        <v>141</v>
      </c>
    </row>
    <row r="96" spans="2:7" x14ac:dyDescent="0.25">
      <c r="D96" s="46" t="s">
        <v>124</v>
      </c>
      <c r="E96" s="44" t="s">
        <v>125</v>
      </c>
      <c r="G96" s="48" t="s">
        <v>142</v>
      </c>
    </row>
    <row r="97" spans="2:7" x14ac:dyDescent="0.25">
      <c r="D97" s="44"/>
      <c r="E97" s="44" t="s">
        <v>126</v>
      </c>
      <c r="G97" s="48" t="s">
        <v>143</v>
      </c>
    </row>
    <row r="98" spans="2:7" x14ac:dyDescent="0.25">
      <c r="D98" s="44"/>
      <c r="E98" s="44" t="s">
        <v>127</v>
      </c>
      <c r="G98" s="48" t="s">
        <v>144</v>
      </c>
    </row>
    <row r="99" spans="2:7" x14ac:dyDescent="0.25">
      <c r="D99" s="44"/>
      <c r="E99" s="44" t="s">
        <v>128</v>
      </c>
      <c r="G99" s="48" t="s">
        <v>139</v>
      </c>
    </row>
    <row r="100" spans="2:7" x14ac:dyDescent="0.25">
      <c r="D100" s="44"/>
      <c r="E100" s="44" t="s">
        <v>129</v>
      </c>
      <c r="G100" s="48" t="s">
        <v>145</v>
      </c>
    </row>
    <row r="101" spans="2:7" x14ac:dyDescent="0.25">
      <c r="D101" s="44"/>
      <c r="E101" s="44" t="s">
        <v>130</v>
      </c>
      <c r="G101" s="48" t="s">
        <v>146</v>
      </c>
    </row>
    <row r="102" spans="2:7" x14ac:dyDescent="0.25">
      <c r="D102" s="44"/>
      <c r="E102" s="44" t="s">
        <v>131</v>
      </c>
      <c r="G102" s="48" t="s">
        <v>147</v>
      </c>
    </row>
    <row r="103" spans="2:7" x14ac:dyDescent="0.25">
      <c r="D103" s="44"/>
      <c r="E103" s="44" t="s">
        <v>132</v>
      </c>
      <c r="G103" s="48" t="s">
        <v>23</v>
      </c>
    </row>
    <row r="104" spans="2:7" x14ac:dyDescent="0.25">
      <c r="D104" s="44"/>
      <c r="E104" s="44" t="s">
        <v>23</v>
      </c>
    </row>
    <row r="108" spans="2:7" x14ac:dyDescent="0.25">
      <c r="B108" s="47" t="s">
        <v>186</v>
      </c>
    </row>
    <row r="109" spans="2:7" x14ac:dyDescent="0.25">
      <c r="B109" s="50" t="s">
        <v>166</v>
      </c>
    </row>
    <row r="110" spans="2:7" x14ac:dyDescent="0.25">
      <c r="B110" s="50" t="s">
        <v>170</v>
      </c>
    </row>
    <row r="111" spans="2:7" x14ac:dyDescent="0.25">
      <c r="B111" s="50" t="s">
        <v>181</v>
      </c>
    </row>
    <row r="112" spans="2:7" x14ac:dyDescent="0.25">
      <c r="B112" s="50" t="s">
        <v>167</v>
      </c>
    </row>
    <row r="113" spans="2:2" x14ac:dyDescent="0.25">
      <c r="B113" s="50" t="s">
        <v>161</v>
      </c>
    </row>
    <row r="114" spans="2:2" x14ac:dyDescent="0.25">
      <c r="B114" s="50" t="s">
        <v>182</v>
      </c>
    </row>
    <row r="115" spans="2:2" x14ac:dyDescent="0.25">
      <c r="B115" s="50" t="s">
        <v>172</v>
      </c>
    </row>
    <row r="116" spans="2:2" ht="30" x14ac:dyDescent="0.25">
      <c r="B116" s="50" t="s">
        <v>183</v>
      </c>
    </row>
    <row r="117" spans="2:2" x14ac:dyDescent="0.25">
      <c r="B117" s="50" t="s">
        <v>151</v>
      </c>
    </row>
    <row r="118" spans="2:2" x14ac:dyDescent="0.25">
      <c r="B118" s="50" t="s">
        <v>177</v>
      </c>
    </row>
    <row r="119" spans="2:2" x14ac:dyDescent="0.25">
      <c r="B119" s="50" t="s">
        <v>155</v>
      </c>
    </row>
    <row r="120" spans="2:2" x14ac:dyDescent="0.25">
      <c r="B120" s="50" t="s">
        <v>176</v>
      </c>
    </row>
    <row r="121" spans="2:2" x14ac:dyDescent="0.25">
      <c r="B121" s="50" t="s">
        <v>184</v>
      </c>
    </row>
    <row r="122" spans="2:2" x14ac:dyDescent="0.25">
      <c r="B122" s="50" t="s">
        <v>165</v>
      </c>
    </row>
    <row r="123" spans="2:2" x14ac:dyDescent="0.25">
      <c r="B123" s="50" t="s">
        <v>159</v>
      </c>
    </row>
    <row r="124" spans="2:2" x14ac:dyDescent="0.25">
      <c r="B124" s="48" t="s">
        <v>148</v>
      </c>
    </row>
    <row r="125" spans="2:2" x14ac:dyDescent="0.25">
      <c r="B125" s="50" t="s">
        <v>174</v>
      </c>
    </row>
    <row r="126" spans="2:2" x14ac:dyDescent="0.25">
      <c r="B126" s="50" t="s">
        <v>175</v>
      </c>
    </row>
    <row r="127" spans="2:2" x14ac:dyDescent="0.25">
      <c r="B127" s="50" t="s">
        <v>169</v>
      </c>
    </row>
    <row r="128" spans="2:2" x14ac:dyDescent="0.25">
      <c r="B128" s="50" t="s">
        <v>180</v>
      </c>
    </row>
    <row r="129" spans="2:2" x14ac:dyDescent="0.25">
      <c r="B129" s="50" t="s">
        <v>163</v>
      </c>
    </row>
    <row r="130" spans="2:2" x14ac:dyDescent="0.25">
      <c r="B130" s="50" t="s">
        <v>164</v>
      </c>
    </row>
    <row r="131" spans="2:2" x14ac:dyDescent="0.25">
      <c r="B131" s="50" t="s">
        <v>154</v>
      </c>
    </row>
    <row r="132" spans="2:2" x14ac:dyDescent="0.25">
      <c r="B132" s="50" t="s">
        <v>157</v>
      </c>
    </row>
    <row r="133" spans="2:2" x14ac:dyDescent="0.25">
      <c r="B133" s="50" t="s">
        <v>152</v>
      </c>
    </row>
    <row r="134" spans="2:2" x14ac:dyDescent="0.25">
      <c r="B134" s="50" t="s">
        <v>153</v>
      </c>
    </row>
    <row r="135" spans="2:2" x14ac:dyDescent="0.25">
      <c r="B135" s="50" t="s">
        <v>162</v>
      </c>
    </row>
    <row r="136" spans="2:2" x14ac:dyDescent="0.25">
      <c r="B136" s="50" t="s">
        <v>158</v>
      </c>
    </row>
    <row r="137" spans="2:2" x14ac:dyDescent="0.25">
      <c r="B137" s="50" t="s">
        <v>160</v>
      </c>
    </row>
    <row r="138" spans="2:2" x14ac:dyDescent="0.25">
      <c r="B138" s="50" t="s">
        <v>156</v>
      </c>
    </row>
    <row r="139" spans="2:2" x14ac:dyDescent="0.25">
      <c r="B139" s="50" t="s">
        <v>179</v>
      </c>
    </row>
    <row r="140" spans="2:2" x14ac:dyDescent="0.25">
      <c r="B140" s="50" t="s">
        <v>168</v>
      </c>
    </row>
    <row r="141" spans="2:2" x14ac:dyDescent="0.25">
      <c r="B141" s="50" t="s">
        <v>178</v>
      </c>
    </row>
    <row r="142" spans="2:2" x14ac:dyDescent="0.25">
      <c r="B142" s="50" t="s">
        <v>173</v>
      </c>
    </row>
    <row r="143" spans="2:2" x14ac:dyDescent="0.25">
      <c r="B143" s="48" t="s">
        <v>149</v>
      </c>
    </row>
    <row r="144" spans="2:2" x14ac:dyDescent="0.25">
      <c r="B144" s="50" t="s">
        <v>171</v>
      </c>
    </row>
    <row r="145" spans="2:2" x14ac:dyDescent="0.25">
      <c r="B145" s="48" t="s">
        <v>150</v>
      </c>
    </row>
    <row r="146" spans="2:2" x14ac:dyDescent="0.25">
      <c r="B146" s="48" t="s">
        <v>185</v>
      </c>
    </row>
  </sheetData>
  <sheetProtection selectLockedCells="1"/>
  <sortState xmlns:xlrd2="http://schemas.microsoft.com/office/spreadsheetml/2017/richdata2" ref="B109:B145">
    <sortCondition ref="B109"/>
  </sortState>
  <mergeCells count="4">
    <mergeCell ref="A9:B9"/>
    <mergeCell ref="A16:B16"/>
    <mergeCell ref="A23:B23"/>
    <mergeCell ref="A2:C2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Matriz Activos de Información</vt:lpstr>
      <vt:lpstr>Listas de Información</vt:lpstr>
      <vt:lpstr>Escalas y Descripciones</vt:lpstr>
      <vt:lpstr>'Matriz Activos de Información'!Área_de_impresión</vt:lpstr>
      <vt:lpstr>'Matriz Activos de Información'!Títulos_a_imprimir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Fernanda Jara Perez</dc:creator>
  <cp:lastModifiedBy>Diana Marcela Medina Saavedra</cp:lastModifiedBy>
  <cp:lastPrinted>2025-06-06T16:58:00Z</cp:lastPrinted>
  <dcterms:created xsi:type="dcterms:W3CDTF">2018-10-16T15:45:58Z</dcterms:created>
  <dcterms:modified xsi:type="dcterms:W3CDTF">2025-07-07T15:39:23Z</dcterms:modified>
</cp:coreProperties>
</file>